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V muutmine ministri KK\"/>
    </mc:Choice>
  </mc:AlternateContent>
  <xr:revisionPtr revIDLastSave="0" documentId="13_ncr:1_{3E904B23-57A2-4D68-A9D4-8A1FD2E365BE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Kohtud'!$A$5:$E$243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N261" i="1" l="1"/>
  <c r="N258" i="1"/>
  <c r="N252" i="1"/>
  <c r="N250" i="1"/>
  <c r="N234" i="1"/>
  <c r="N227" i="1"/>
  <c r="N220" i="1"/>
  <c r="N218" i="1"/>
  <c r="N206" i="1"/>
  <c r="N192" i="1" s="1"/>
  <c r="N200" i="1"/>
  <c r="N194" i="1"/>
  <c r="N184" i="1"/>
  <c r="N173" i="1" s="1"/>
  <c r="N179" i="1"/>
  <c r="N175" i="1"/>
  <c r="N161" i="1"/>
  <c r="N146" i="1" s="1"/>
  <c r="N154" i="1"/>
  <c r="N148" i="1"/>
  <c r="N132" i="1"/>
  <c r="N126" i="1"/>
  <c r="N121" i="1"/>
  <c r="N119" i="1"/>
  <c r="N105" i="1"/>
  <c r="N90" i="1" s="1"/>
  <c r="N99" i="1"/>
  <c r="N89" i="1" s="1"/>
  <c r="N92" i="1"/>
  <c r="N78" i="1"/>
  <c r="N65" i="1" s="1"/>
  <c r="N72" i="1"/>
  <c r="N67" i="1"/>
  <c r="N48" i="1"/>
  <c r="N33" i="1" s="1"/>
  <c r="N41" i="1"/>
  <c r="N35" i="1"/>
  <c r="N21" i="1"/>
  <c r="N15" i="1"/>
  <c r="N11" i="1"/>
  <c r="N9" i="1"/>
  <c r="N249" i="1" l="1"/>
  <c r="N248" i="1" s="1"/>
  <c r="N247" i="1" s="1"/>
  <c r="N217" i="1"/>
  <c r="N216" i="1" s="1"/>
  <c r="N215" i="1" s="1"/>
  <c r="N191" i="1"/>
  <c r="N190" i="1" s="1"/>
  <c r="N189" i="1" s="1"/>
  <c r="N145" i="1"/>
  <c r="N144" i="1" s="1"/>
  <c r="N143" i="1" s="1"/>
  <c r="N64" i="1"/>
  <c r="N63" i="1" s="1"/>
  <c r="N62" i="1" s="1"/>
  <c r="N8" i="1"/>
  <c r="N7" i="1" s="1"/>
  <c r="N6" i="1" s="1"/>
  <c r="N118" i="1"/>
  <c r="N117" i="1" s="1"/>
  <c r="N116" i="1" s="1"/>
  <c r="N172" i="1"/>
  <c r="N171" i="1" s="1"/>
  <c r="N170" i="1" s="1"/>
  <c r="N32" i="1"/>
  <c r="N31" i="1" s="1"/>
  <c r="N30" i="1" s="1"/>
  <c r="N88" i="1"/>
  <c r="N87" i="1" s="1"/>
  <c r="L259" i="1" l="1"/>
  <c r="L64" i="1" l="1"/>
  <c r="L8" i="1"/>
  <c r="L7" i="1" s="1"/>
  <c r="L6" i="1" s="1"/>
  <c r="H8" i="1"/>
  <c r="H7" i="1"/>
  <c r="K7" i="1"/>
  <c r="K8" i="1"/>
  <c r="G8" i="1"/>
  <c r="E8" i="1"/>
  <c r="M9" i="1" l="1"/>
  <c r="M10" i="1"/>
  <c r="M11" i="1"/>
  <c r="M12" i="1"/>
  <c r="M13" i="1"/>
  <c r="M14" i="1"/>
  <c r="M16" i="1"/>
  <c r="M17" i="1"/>
  <c r="M18" i="1"/>
  <c r="M19" i="1"/>
  <c r="M20" i="1"/>
  <c r="M21" i="1"/>
  <c r="M22" i="1"/>
  <c r="M23" i="1"/>
  <c r="M24" i="1"/>
  <c r="M25" i="1"/>
  <c r="M26" i="1"/>
  <c r="M27" i="1"/>
  <c r="O27" i="1" s="1"/>
  <c r="M28" i="1"/>
  <c r="M29" i="1"/>
  <c r="M30" i="1"/>
  <c r="M33" i="1"/>
  <c r="M34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O84" i="1" s="1"/>
  <c r="M85" i="1"/>
  <c r="M86" i="1"/>
  <c r="M90" i="1"/>
  <c r="M91" i="1"/>
  <c r="M92" i="1"/>
  <c r="M93" i="1"/>
  <c r="M94" i="1"/>
  <c r="M95" i="1"/>
  <c r="M96" i="1"/>
  <c r="M97" i="1"/>
  <c r="M98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O111" i="1" s="1"/>
  <c r="M112" i="1"/>
  <c r="M113" i="1"/>
  <c r="M114" i="1"/>
  <c r="M115" i="1"/>
  <c r="M119" i="1"/>
  <c r="M120" i="1"/>
  <c r="M122" i="1"/>
  <c r="M123" i="1"/>
  <c r="M124" i="1"/>
  <c r="M125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O138" i="1" s="1"/>
  <c r="M139" i="1"/>
  <c r="M140" i="1"/>
  <c r="M141" i="1"/>
  <c r="M142" i="1"/>
  <c r="M146" i="1"/>
  <c r="M147" i="1"/>
  <c r="M148" i="1"/>
  <c r="M149" i="1"/>
  <c r="M150" i="1"/>
  <c r="M151" i="1"/>
  <c r="M152" i="1"/>
  <c r="M153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92" i="1"/>
  <c r="M193" i="1"/>
  <c r="M194" i="1"/>
  <c r="M195" i="1"/>
  <c r="M196" i="1"/>
  <c r="M197" i="1"/>
  <c r="M198" i="1"/>
  <c r="M199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8" i="1"/>
  <c r="M219" i="1"/>
  <c r="M221" i="1"/>
  <c r="M222" i="1"/>
  <c r="M223" i="1"/>
  <c r="M224" i="1"/>
  <c r="M225" i="1"/>
  <c r="M226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50" i="1"/>
  <c r="M251" i="1"/>
  <c r="M253" i="1"/>
  <c r="M254" i="1"/>
  <c r="M255" i="1"/>
  <c r="M256" i="1"/>
  <c r="M257" i="1"/>
  <c r="M259" i="1"/>
  <c r="M260" i="1"/>
  <c r="M261" i="1"/>
  <c r="M262" i="1"/>
  <c r="M263" i="1"/>
  <c r="M264" i="1"/>
  <c r="M265" i="1"/>
  <c r="L261" i="1"/>
  <c r="L258" i="1"/>
  <c r="M258" i="1" s="1"/>
  <c r="L252" i="1"/>
  <c r="L250" i="1"/>
  <c r="L234" i="1"/>
  <c r="L218" i="1" s="1"/>
  <c r="L227" i="1"/>
  <c r="M227" i="1" s="1"/>
  <c r="L220" i="1"/>
  <c r="M220" i="1" s="1"/>
  <c r="L206" i="1"/>
  <c r="L192" i="1" s="1"/>
  <c r="L200" i="1"/>
  <c r="M200" i="1" s="1"/>
  <c r="L194" i="1"/>
  <c r="L191" i="1" s="1"/>
  <c r="L190" i="1" s="1"/>
  <c r="L189" i="1" s="1"/>
  <c r="M189" i="1" s="1"/>
  <c r="L184" i="1"/>
  <c r="L179" i="1"/>
  <c r="L175" i="1"/>
  <c r="L172" i="1" s="1"/>
  <c r="L171" i="1" s="1"/>
  <c r="L170" i="1" s="1"/>
  <c r="M170" i="1" s="1"/>
  <c r="L173" i="1"/>
  <c r="L161" i="1"/>
  <c r="L146" i="1" s="1"/>
  <c r="L154" i="1"/>
  <c r="M154" i="1" s="1"/>
  <c r="L148" i="1"/>
  <c r="L145" i="1"/>
  <c r="M145" i="1" s="1"/>
  <c r="L132" i="1"/>
  <c r="L119" i="1" s="1"/>
  <c r="L126" i="1"/>
  <c r="M126" i="1" s="1"/>
  <c r="L121" i="1"/>
  <c r="M121" i="1" s="1"/>
  <c r="L105" i="1"/>
  <c r="L90" i="1" s="1"/>
  <c r="L99" i="1"/>
  <c r="M99" i="1" s="1"/>
  <c r="L92" i="1"/>
  <c r="L78" i="1"/>
  <c r="L72" i="1"/>
  <c r="L67" i="1"/>
  <c r="L63" i="1" s="1"/>
  <c r="L65" i="1"/>
  <c r="L48" i="1"/>
  <c r="L33" i="1" s="1"/>
  <c r="L41" i="1"/>
  <c r="L35" i="1"/>
  <c r="L32" i="1" s="1"/>
  <c r="L31" i="1" s="1"/>
  <c r="L30" i="1" s="1"/>
  <c r="L21" i="1"/>
  <c r="L9" i="1" s="1"/>
  <c r="L15" i="1"/>
  <c r="M6" i="1" s="1"/>
  <c r="O6" i="1" s="1"/>
  <c r="L11" i="1"/>
  <c r="I6" i="1"/>
  <c r="K6" i="1"/>
  <c r="G6" i="1"/>
  <c r="L62" i="1" l="1"/>
  <c r="M62" i="1" s="1"/>
  <c r="O62" i="1" s="1"/>
  <c r="M63" i="1"/>
  <c r="O63" i="1" s="1"/>
  <c r="L249" i="1"/>
  <c r="L248" i="1" s="1"/>
  <c r="L247" i="1" s="1"/>
  <c r="M247" i="1" s="1"/>
  <c r="M252" i="1"/>
  <c r="M190" i="1"/>
  <c r="M191" i="1"/>
  <c r="M171" i="1"/>
  <c r="M172" i="1"/>
  <c r="L89" i="1"/>
  <c r="M89" i="1" s="1"/>
  <c r="M64" i="1"/>
  <c r="O64" i="1" s="1"/>
  <c r="M32" i="1"/>
  <c r="M35" i="1"/>
  <c r="M31" i="1"/>
  <c r="M15" i="1"/>
  <c r="M7" i="1"/>
  <c r="O7" i="1" s="1"/>
  <c r="M8" i="1"/>
  <c r="O8" i="1" s="1"/>
  <c r="L217" i="1"/>
  <c r="L118" i="1"/>
  <c r="M118" i="1" s="1"/>
  <c r="L144" i="1"/>
  <c r="L88" i="1"/>
  <c r="M249" i="1" l="1"/>
  <c r="M248" i="1"/>
  <c r="L216" i="1"/>
  <c r="M217" i="1"/>
  <c r="L143" i="1"/>
  <c r="M143" i="1" s="1"/>
  <c r="M144" i="1"/>
  <c r="L117" i="1"/>
  <c r="L87" i="1"/>
  <c r="M87" i="1" s="1"/>
  <c r="M88" i="1"/>
  <c r="L215" i="1" l="1"/>
  <c r="M215" i="1" s="1"/>
  <c r="M216" i="1"/>
  <c r="L116" i="1"/>
  <c r="M116" i="1" s="1"/>
  <c r="M117" i="1"/>
  <c r="H222" i="1" l="1"/>
  <c r="H196" i="1"/>
  <c r="H150" i="1"/>
  <c r="H123" i="1"/>
  <c r="K54" i="1"/>
  <c r="K55" i="1"/>
  <c r="K56" i="1"/>
  <c r="K26" i="1" l="1"/>
  <c r="K27" i="1"/>
  <c r="K39" i="1"/>
  <c r="K57" i="1"/>
  <c r="K70" i="1"/>
  <c r="K83" i="1"/>
  <c r="K84" i="1"/>
  <c r="K97" i="1"/>
  <c r="K110" i="1"/>
  <c r="K111" i="1"/>
  <c r="K124" i="1"/>
  <c r="K137" i="1"/>
  <c r="K138" i="1"/>
  <c r="K152" i="1"/>
  <c r="K166" i="1"/>
  <c r="K167" i="1"/>
  <c r="K177" i="1"/>
  <c r="K198" i="1"/>
  <c r="K211" i="1"/>
  <c r="K212" i="1"/>
  <c r="K225" i="1"/>
  <c r="K239" i="1"/>
  <c r="K240" i="1"/>
  <c r="K256" i="1"/>
  <c r="K263" i="1"/>
  <c r="K264" i="1"/>
  <c r="K265" i="1"/>
  <c r="J261" i="1"/>
  <c r="J250" i="1" s="1"/>
  <c r="J258" i="1"/>
  <c r="J252" i="1"/>
  <c r="J234" i="1"/>
  <c r="J218" i="1" s="1"/>
  <c r="J227" i="1"/>
  <c r="J220" i="1"/>
  <c r="J206" i="1"/>
  <c r="J192" i="1" s="1"/>
  <c r="J200" i="1"/>
  <c r="J194" i="1"/>
  <c r="J191" i="1" s="1"/>
  <c r="J184" i="1"/>
  <c r="J179" i="1"/>
  <c r="J175" i="1"/>
  <c r="J173" i="1"/>
  <c r="J161" i="1"/>
  <c r="J146" i="1" s="1"/>
  <c r="J154" i="1"/>
  <c r="J148" i="1"/>
  <c r="J132" i="1"/>
  <c r="J119" i="1" s="1"/>
  <c r="J126" i="1"/>
  <c r="J121" i="1"/>
  <c r="J105" i="1"/>
  <c r="J90" i="1" s="1"/>
  <c r="J99" i="1"/>
  <c r="J92" i="1"/>
  <c r="J78" i="1"/>
  <c r="J65" i="1" s="1"/>
  <c r="J72" i="1"/>
  <c r="J67" i="1"/>
  <c r="J64" i="1" s="1"/>
  <c r="J48" i="1"/>
  <c r="J33" i="1" s="1"/>
  <c r="J41" i="1"/>
  <c r="J35" i="1"/>
  <c r="J21" i="1"/>
  <c r="J9" i="1" s="1"/>
  <c r="J15" i="1"/>
  <c r="J11" i="1"/>
  <c r="J32" i="1" l="1"/>
  <c r="J118" i="1"/>
  <c r="J63" i="1"/>
  <c r="J62" i="1" s="1"/>
  <c r="J31" i="1"/>
  <c r="J30" i="1" s="1"/>
  <c r="J8" i="1"/>
  <c r="J7" i="1" s="1"/>
  <c r="J6" i="1" s="1"/>
  <c r="J89" i="1"/>
  <c r="J217" i="1"/>
  <c r="J216" i="1" s="1"/>
  <c r="J215" i="1" s="1"/>
  <c r="J249" i="1"/>
  <c r="J248" i="1" s="1"/>
  <c r="J247" i="1" s="1"/>
  <c r="J117" i="1"/>
  <c r="J116" i="1" s="1"/>
  <c r="J145" i="1"/>
  <c r="J144" i="1" s="1"/>
  <c r="J143" i="1" s="1"/>
  <c r="J172" i="1"/>
  <c r="J171" i="1" s="1"/>
  <c r="J170" i="1" s="1"/>
  <c r="J190" i="1"/>
  <c r="J189" i="1" s="1"/>
  <c r="J88" i="1"/>
  <c r="J87" i="1" s="1"/>
  <c r="I252" i="1"/>
  <c r="H252" i="1"/>
  <c r="I220" i="1"/>
  <c r="H220" i="1"/>
  <c r="I194" i="1"/>
  <c r="H194" i="1"/>
  <c r="I175" i="1"/>
  <c r="H175" i="1"/>
  <c r="I148" i="1"/>
  <c r="H148" i="1"/>
  <c r="I121" i="1"/>
  <c r="H121" i="1"/>
  <c r="I92" i="1"/>
  <c r="H92" i="1"/>
  <c r="I67" i="1"/>
  <c r="H67" i="1"/>
  <c r="I35" i="1"/>
  <c r="H35" i="1"/>
  <c r="I261" i="1"/>
  <c r="I250" i="1" s="1"/>
  <c r="I258" i="1"/>
  <c r="I234" i="1"/>
  <c r="I218" i="1" s="1"/>
  <c r="I227" i="1"/>
  <c r="I206" i="1"/>
  <c r="I192" i="1" s="1"/>
  <c r="I200" i="1"/>
  <c r="I184" i="1"/>
  <c r="I173" i="1" s="1"/>
  <c r="I179" i="1"/>
  <c r="I161" i="1"/>
  <c r="I146" i="1" s="1"/>
  <c r="I154" i="1"/>
  <c r="I132" i="1"/>
  <c r="I119" i="1" s="1"/>
  <c r="I126" i="1"/>
  <c r="I105" i="1"/>
  <c r="I90" i="1" s="1"/>
  <c r="I99" i="1"/>
  <c r="I78" i="1"/>
  <c r="I65" i="1" s="1"/>
  <c r="I72" i="1"/>
  <c r="I64" i="1"/>
  <c r="I48" i="1"/>
  <c r="I41" i="1"/>
  <c r="I33" i="1"/>
  <c r="I21" i="1"/>
  <c r="I9" i="1" s="1"/>
  <c r="I15" i="1"/>
  <c r="I11" i="1"/>
  <c r="I8" i="1"/>
  <c r="H261" i="1"/>
  <c r="H250" i="1" s="1"/>
  <c r="H258" i="1"/>
  <c r="H234" i="1"/>
  <c r="H218" i="1" s="1"/>
  <c r="H227" i="1"/>
  <c r="H206" i="1"/>
  <c r="H192" i="1" s="1"/>
  <c r="H200" i="1"/>
  <c r="H184" i="1"/>
  <c r="H173" i="1" s="1"/>
  <c r="H179" i="1"/>
  <c r="H161" i="1"/>
  <c r="H146" i="1" s="1"/>
  <c r="H154" i="1"/>
  <c r="H132" i="1"/>
  <c r="H119" i="1" s="1"/>
  <c r="H126" i="1"/>
  <c r="H105" i="1"/>
  <c r="H90" i="1" s="1"/>
  <c r="H99" i="1"/>
  <c r="H78" i="1"/>
  <c r="H65" i="1" s="1"/>
  <c r="H72" i="1"/>
  <c r="H48" i="1"/>
  <c r="H33" i="1" s="1"/>
  <c r="H41" i="1"/>
  <c r="H21" i="1"/>
  <c r="H9" i="1" s="1"/>
  <c r="H15" i="1"/>
  <c r="H11" i="1"/>
  <c r="H32" i="1" l="1"/>
  <c r="H145" i="1"/>
  <c r="H191" i="1"/>
  <c r="I32" i="1"/>
  <c r="I31" i="1" s="1"/>
  <c r="I30" i="1" s="1"/>
  <c r="I118" i="1"/>
  <c r="I117" i="1" s="1"/>
  <c r="I116" i="1" s="1"/>
  <c r="H89" i="1"/>
  <c r="H88" i="1" s="1"/>
  <c r="H87" i="1" s="1"/>
  <c r="H64" i="1"/>
  <c r="H63" i="1" s="1"/>
  <c r="H62" i="1" s="1"/>
  <c r="I145" i="1"/>
  <c r="H118" i="1"/>
  <c r="H117" i="1" s="1"/>
  <c r="H116" i="1" s="1"/>
  <c r="H217" i="1"/>
  <c r="H216" i="1" s="1"/>
  <c r="H215" i="1" s="1"/>
  <c r="I172" i="1"/>
  <c r="I171" i="1" s="1"/>
  <c r="I170" i="1" s="1"/>
  <c r="I217" i="1"/>
  <c r="I144" i="1"/>
  <c r="I143" i="1" s="1"/>
  <c r="I191" i="1"/>
  <c r="I190" i="1" s="1"/>
  <c r="I189" i="1" s="1"/>
  <c r="I249" i="1"/>
  <c r="I248" i="1" s="1"/>
  <c r="I247" i="1" s="1"/>
  <c r="I216" i="1"/>
  <c r="I215" i="1" s="1"/>
  <c r="I89" i="1"/>
  <c r="I88" i="1" s="1"/>
  <c r="I87" i="1" s="1"/>
  <c r="H172" i="1"/>
  <c r="H171" i="1" s="1"/>
  <c r="H170" i="1" s="1"/>
  <c r="H249" i="1"/>
  <c r="H248" i="1" s="1"/>
  <c r="H247" i="1" s="1"/>
  <c r="H190" i="1"/>
  <c r="H189" i="1" s="1"/>
  <c r="I7" i="1"/>
  <c r="I63" i="1"/>
  <c r="I62" i="1" s="1"/>
  <c r="H144" i="1"/>
  <c r="H143" i="1" s="1"/>
  <c r="H31" i="1"/>
  <c r="H30" i="1" s="1"/>
  <c r="H6" i="1"/>
  <c r="G10" i="1" l="1"/>
  <c r="K10" i="1" s="1"/>
  <c r="G12" i="1"/>
  <c r="K12" i="1" s="1"/>
  <c r="G13" i="1"/>
  <c r="K13" i="1" s="1"/>
  <c r="G14" i="1"/>
  <c r="K14" i="1" s="1"/>
  <c r="G16" i="1"/>
  <c r="K16" i="1" s="1"/>
  <c r="G17" i="1"/>
  <c r="K17" i="1" s="1"/>
  <c r="G18" i="1"/>
  <c r="K18" i="1" s="1"/>
  <c r="G19" i="1"/>
  <c r="K19" i="1" s="1"/>
  <c r="G20" i="1"/>
  <c r="K20" i="1" s="1"/>
  <c r="G22" i="1"/>
  <c r="K22" i="1" s="1"/>
  <c r="G23" i="1"/>
  <c r="K23" i="1" s="1"/>
  <c r="G24" i="1"/>
  <c r="K24" i="1" s="1"/>
  <c r="G25" i="1"/>
  <c r="K25" i="1" s="1"/>
  <c r="G28" i="1"/>
  <c r="K28" i="1" s="1"/>
  <c r="G29" i="1"/>
  <c r="K29" i="1" s="1"/>
  <c r="G34" i="1"/>
  <c r="K34" i="1" s="1"/>
  <c r="G36" i="1"/>
  <c r="K36" i="1" s="1"/>
  <c r="G37" i="1"/>
  <c r="K37" i="1" s="1"/>
  <c r="G38" i="1"/>
  <c r="K38" i="1" s="1"/>
  <c r="G40" i="1"/>
  <c r="K40" i="1" s="1"/>
  <c r="G42" i="1"/>
  <c r="K42" i="1" s="1"/>
  <c r="G43" i="1"/>
  <c r="K43" i="1" s="1"/>
  <c r="G44" i="1"/>
  <c r="K44" i="1" s="1"/>
  <c r="G45" i="1"/>
  <c r="K45" i="1" s="1"/>
  <c r="G46" i="1"/>
  <c r="K46" i="1" s="1"/>
  <c r="G47" i="1"/>
  <c r="K47" i="1" s="1"/>
  <c r="G49" i="1"/>
  <c r="K49" i="1" s="1"/>
  <c r="G50" i="1"/>
  <c r="K50" i="1" s="1"/>
  <c r="G51" i="1"/>
  <c r="K51" i="1" s="1"/>
  <c r="G52" i="1"/>
  <c r="K52" i="1" s="1"/>
  <c r="G53" i="1"/>
  <c r="K53" i="1" s="1"/>
  <c r="G58" i="1"/>
  <c r="K58" i="1" s="1"/>
  <c r="G59" i="1"/>
  <c r="K59" i="1" s="1"/>
  <c r="G60" i="1"/>
  <c r="K60" i="1" s="1"/>
  <c r="G61" i="1"/>
  <c r="K61" i="1" s="1"/>
  <c r="G66" i="1"/>
  <c r="K66" i="1" s="1"/>
  <c r="G68" i="1"/>
  <c r="K68" i="1" s="1"/>
  <c r="G69" i="1"/>
  <c r="K69" i="1" s="1"/>
  <c r="G71" i="1"/>
  <c r="K71" i="1" s="1"/>
  <c r="G73" i="1"/>
  <c r="K73" i="1" s="1"/>
  <c r="G74" i="1"/>
  <c r="K74" i="1" s="1"/>
  <c r="G75" i="1"/>
  <c r="K75" i="1" s="1"/>
  <c r="G76" i="1"/>
  <c r="K76" i="1" s="1"/>
  <c r="G77" i="1"/>
  <c r="K77" i="1" s="1"/>
  <c r="G79" i="1"/>
  <c r="K79" i="1" s="1"/>
  <c r="G80" i="1"/>
  <c r="K80" i="1" s="1"/>
  <c r="G81" i="1"/>
  <c r="K81" i="1" s="1"/>
  <c r="G82" i="1"/>
  <c r="K82" i="1" s="1"/>
  <c r="G85" i="1"/>
  <c r="K85" i="1" s="1"/>
  <c r="G86" i="1"/>
  <c r="K86" i="1" s="1"/>
  <c r="G91" i="1"/>
  <c r="K91" i="1" s="1"/>
  <c r="G93" i="1"/>
  <c r="K93" i="1" s="1"/>
  <c r="G94" i="1"/>
  <c r="K94" i="1" s="1"/>
  <c r="G95" i="1"/>
  <c r="K95" i="1" s="1"/>
  <c r="G96" i="1"/>
  <c r="K96" i="1" s="1"/>
  <c r="G98" i="1"/>
  <c r="K98" i="1" s="1"/>
  <c r="G100" i="1"/>
  <c r="K100" i="1" s="1"/>
  <c r="G101" i="1"/>
  <c r="K101" i="1" s="1"/>
  <c r="G102" i="1"/>
  <c r="K102" i="1" s="1"/>
  <c r="G103" i="1"/>
  <c r="K103" i="1" s="1"/>
  <c r="G104" i="1"/>
  <c r="K104" i="1" s="1"/>
  <c r="G106" i="1"/>
  <c r="K106" i="1" s="1"/>
  <c r="G107" i="1"/>
  <c r="K107" i="1" s="1"/>
  <c r="G108" i="1"/>
  <c r="K108" i="1" s="1"/>
  <c r="G109" i="1"/>
  <c r="K109" i="1" s="1"/>
  <c r="G112" i="1"/>
  <c r="K112" i="1" s="1"/>
  <c r="G113" i="1"/>
  <c r="K113" i="1" s="1"/>
  <c r="G114" i="1"/>
  <c r="K114" i="1" s="1"/>
  <c r="G115" i="1"/>
  <c r="K115" i="1" s="1"/>
  <c r="G120" i="1"/>
  <c r="K120" i="1" s="1"/>
  <c r="G122" i="1"/>
  <c r="K122" i="1" s="1"/>
  <c r="G123" i="1"/>
  <c r="K123" i="1" s="1"/>
  <c r="G125" i="1"/>
  <c r="K125" i="1" s="1"/>
  <c r="G127" i="1"/>
  <c r="K127" i="1" s="1"/>
  <c r="G128" i="1"/>
  <c r="K128" i="1" s="1"/>
  <c r="G129" i="1"/>
  <c r="K129" i="1" s="1"/>
  <c r="G130" i="1"/>
  <c r="K130" i="1" s="1"/>
  <c r="G131" i="1"/>
  <c r="K131" i="1" s="1"/>
  <c r="G133" i="1"/>
  <c r="K133" i="1" s="1"/>
  <c r="G134" i="1"/>
  <c r="K134" i="1" s="1"/>
  <c r="G135" i="1"/>
  <c r="K135" i="1" s="1"/>
  <c r="G136" i="1"/>
  <c r="K136" i="1" s="1"/>
  <c r="G139" i="1"/>
  <c r="K139" i="1" s="1"/>
  <c r="G140" i="1"/>
  <c r="K140" i="1" s="1"/>
  <c r="G141" i="1"/>
  <c r="K141" i="1" s="1"/>
  <c r="G142" i="1"/>
  <c r="K142" i="1" s="1"/>
  <c r="G147" i="1"/>
  <c r="K147" i="1" s="1"/>
  <c r="G149" i="1"/>
  <c r="K149" i="1" s="1"/>
  <c r="G150" i="1"/>
  <c r="K150" i="1" s="1"/>
  <c r="G151" i="1"/>
  <c r="K151" i="1" s="1"/>
  <c r="G153" i="1"/>
  <c r="K153" i="1" s="1"/>
  <c r="G155" i="1"/>
  <c r="K155" i="1" s="1"/>
  <c r="G156" i="1"/>
  <c r="K156" i="1" s="1"/>
  <c r="G157" i="1"/>
  <c r="K157" i="1" s="1"/>
  <c r="G158" i="1"/>
  <c r="K158" i="1" s="1"/>
  <c r="G159" i="1"/>
  <c r="K159" i="1" s="1"/>
  <c r="G160" i="1"/>
  <c r="K160" i="1" s="1"/>
  <c r="G162" i="1"/>
  <c r="K162" i="1" s="1"/>
  <c r="G163" i="1"/>
  <c r="K163" i="1" s="1"/>
  <c r="G164" i="1"/>
  <c r="K164" i="1" s="1"/>
  <c r="G165" i="1"/>
  <c r="K165" i="1" s="1"/>
  <c r="G168" i="1"/>
  <c r="K168" i="1" s="1"/>
  <c r="G169" i="1"/>
  <c r="K169" i="1" s="1"/>
  <c r="G174" i="1"/>
  <c r="K174" i="1" s="1"/>
  <c r="G176" i="1"/>
  <c r="K176" i="1" s="1"/>
  <c r="G178" i="1"/>
  <c r="K178" i="1" s="1"/>
  <c r="G180" i="1"/>
  <c r="K180" i="1" s="1"/>
  <c r="G181" i="1"/>
  <c r="K181" i="1" s="1"/>
  <c r="G182" i="1"/>
  <c r="K182" i="1" s="1"/>
  <c r="G183" i="1"/>
  <c r="K183" i="1" s="1"/>
  <c r="G185" i="1"/>
  <c r="K185" i="1" s="1"/>
  <c r="G186" i="1"/>
  <c r="K186" i="1" s="1"/>
  <c r="G187" i="1"/>
  <c r="K187" i="1" s="1"/>
  <c r="G188" i="1"/>
  <c r="K188" i="1" s="1"/>
  <c r="G193" i="1"/>
  <c r="K193" i="1" s="1"/>
  <c r="G195" i="1"/>
  <c r="K195" i="1" s="1"/>
  <c r="G196" i="1"/>
  <c r="K196" i="1" s="1"/>
  <c r="G197" i="1"/>
  <c r="K197" i="1" s="1"/>
  <c r="G199" i="1"/>
  <c r="K199" i="1" s="1"/>
  <c r="G201" i="1"/>
  <c r="K201" i="1" s="1"/>
  <c r="G202" i="1"/>
  <c r="K202" i="1" s="1"/>
  <c r="G203" i="1"/>
  <c r="K203" i="1" s="1"/>
  <c r="G204" i="1"/>
  <c r="K204" i="1" s="1"/>
  <c r="G205" i="1"/>
  <c r="K205" i="1" s="1"/>
  <c r="G207" i="1"/>
  <c r="K207" i="1" s="1"/>
  <c r="G208" i="1"/>
  <c r="K208" i="1" s="1"/>
  <c r="G209" i="1"/>
  <c r="K209" i="1" s="1"/>
  <c r="G210" i="1"/>
  <c r="K210" i="1" s="1"/>
  <c r="G213" i="1"/>
  <c r="K213" i="1" s="1"/>
  <c r="G214" i="1"/>
  <c r="K214" i="1" s="1"/>
  <c r="G219" i="1"/>
  <c r="K219" i="1" s="1"/>
  <c r="G221" i="1"/>
  <c r="K221" i="1" s="1"/>
  <c r="G222" i="1"/>
  <c r="K222" i="1" s="1"/>
  <c r="G223" i="1"/>
  <c r="K223" i="1" s="1"/>
  <c r="G224" i="1"/>
  <c r="K224" i="1" s="1"/>
  <c r="G226" i="1"/>
  <c r="K226" i="1" s="1"/>
  <c r="G228" i="1"/>
  <c r="K228" i="1" s="1"/>
  <c r="G229" i="1"/>
  <c r="K229" i="1" s="1"/>
  <c r="G230" i="1"/>
  <c r="K230" i="1" s="1"/>
  <c r="G231" i="1"/>
  <c r="K231" i="1" s="1"/>
  <c r="G232" i="1"/>
  <c r="K232" i="1" s="1"/>
  <c r="G233" i="1"/>
  <c r="K233" i="1" s="1"/>
  <c r="G235" i="1"/>
  <c r="K235" i="1" s="1"/>
  <c r="G236" i="1"/>
  <c r="K236" i="1" s="1"/>
  <c r="G237" i="1"/>
  <c r="K237" i="1" s="1"/>
  <c r="G238" i="1"/>
  <c r="K238" i="1" s="1"/>
  <c r="G241" i="1"/>
  <c r="K241" i="1" s="1"/>
  <c r="G242" i="1"/>
  <c r="K242" i="1" s="1"/>
  <c r="G243" i="1"/>
  <c r="K243" i="1" s="1"/>
  <c r="G244" i="1"/>
  <c r="K244" i="1" s="1"/>
  <c r="G245" i="1"/>
  <c r="K245" i="1" s="1"/>
  <c r="G246" i="1"/>
  <c r="K246" i="1" s="1"/>
  <c r="G251" i="1"/>
  <c r="K251" i="1" s="1"/>
  <c r="G253" i="1"/>
  <c r="K253" i="1" s="1"/>
  <c r="G254" i="1"/>
  <c r="K254" i="1" s="1"/>
  <c r="G255" i="1"/>
  <c r="K255" i="1" s="1"/>
  <c r="G257" i="1"/>
  <c r="K257" i="1" s="1"/>
  <c r="G259" i="1"/>
  <c r="K259" i="1" s="1"/>
  <c r="G260" i="1"/>
  <c r="K260" i="1" s="1"/>
  <c r="G262" i="1"/>
  <c r="K262" i="1" s="1"/>
  <c r="F261" i="1"/>
  <c r="F250" i="1" s="1"/>
  <c r="F258" i="1"/>
  <c r="F252" i="1"/>
  <c r="F234" i="1"/>
  <c r="F218" i="1" s="1"/>
  <c r="F227" i="1"/>
  <c r="F217" i="1" s="1"/>
  <c r="F220" i="1"/>
  <c r="F206" i="1"/>
  <c r="F192" i="1" s="1"/>
  <c r="F200" i="1"/>
  <c r="F194" i="1"/>
  <c r="F184" i="1"/>
  <c r="F173" i="1" s="1"/>
  <c r="F179" i="1"/>
  <c r="F175" i="1"/>
  <c r="F161" i="1"/>
  <c r="F146" i="1" s="1"/>
  <c r="F154" i="1"/>
  <c r="F148" i="1"/>
  <c r="F132" i="1"/>
  <c r="F119" i="1" s="1"/>
  <c r="F126" i="1"/>
  <c r="F118" i="1" s="1"/>
  <c r="F121" i="1"/>
  <c r="F105" i="1"/>
  <c r="F90" i="1" s="1"/>
  <c r="F99" i="1"/>
  <c r="F92" i="1"/>
  <c r="F78" i="1"/>
  <c r="F65" i="1" s="1"/>
  <c r="F72" i="1"/>
  <c r="F67" i="1"/>
  <c r="F48" i="1"/>
  <c r="F33" i="1" s="1"/>
  <c r="F41" i="1"/>
  <c r="F35" i="1"/>
  <c r="F21" i="1"/>
  <c r="F9" i="1" s="1"/>
  <c r="F15" i="1"/>
  <c r="F11" i="1"/>
  <c r="F64" i="1" l="1"/>
  <c r="F172" i="1"/>
  <c r="F216" i="1"/>
  <c r="F215" i="1" s="1"/>
  <c r="F8" i="1"/>
  <c r="F7" i="1" s="1"/>
  <c r="F249" i="1"/>
  <c r="F248" i="1" s="1"/>
  <c r="F247" i="1" s="1"/>
  <c r="F89" i="1"/>
  <c r="F88" i="1" s="1"/>
  <c r="F87" i="1" s="1"/>
  <c r="F191" i="1"/>
  <c r="F190" i="1" s="1"/>
  <c r="F189" i="1" s="1"/>
  <c r="F145" i="1"/>
  <c r="F144" i="1" s="1"/>
  <c r="F143" i="1" s="1"/>
  <c r="F63" i="1"/>
  <c r="F62" i="1" s="1"/>
  <c r="F32" i="1"/>
  <c r="F31" i="1" s="1"/>
  <c r="F30" i="1" s="1"/>
  <c r="F117" i="1"/>
  <c r="F116" i="1" s="1"/>
  <c r="F171" i="1"/>
  <c r="F170" i="1" s="1"/>
  <c r="E67" i="1"/>
  <c r="G67" i="1" s="1"/>
  <c r="K67" i="1" s="1"/>
  <c r="F6" i="1" l="1"/>
  <c r="E234" i="1"/>
  <c r="E227" i="1"/>
  <c r="G227" i="1" s="1"/>
  <c r="K227" i="1" s="1"/>
  <c r="E220" i="1"/>
  <c r="G220" i="1" s="1"/>
  <c r="K220" i="1" s="1"/>
  <c r="E206" i="1"/>
  <c r="E200" i="1"/>
  <c r="G200" i="1" s="1"/>
  <c r="K200" i="1" s="1"/>
  <c r="E194" i="1"/>
  <c r="G194" i="1" s="1"/>
  <c r="K194" i="1" s="1"/>
  <c r="E184" i="1"/>
  <c r="E179" i="1"/>
  <c r="G179" i="1" s="1"/>
  <c r="K179" i="1" s="1"/>
  <c r="E175" i="1"/>
  <c r="G175" i="1" s="1"/>
  <c r="K175" i="1" s="1"/>
  <c r="E161" i="1"/>
  <c r="E154" i="1"/>
  <c r="G154" i="1" s="1"/>
  <c r="K154" i="1" s="1"/>
  <c r="E148" i="1"/>
  <c r="G148" i="1" s="1"/>
  <c r="K148" i="1" s="1"/>
  <c r="E132" i="1"/>
  <c r="E126" i="1"/>
  <c r="G126" i="1" s="1"/>
  <c r="K126" i="1" s="1"/>
  <c r="E121" i="1"/>
  <c r="G121" i="1" s="1"/>
  <c r="K121" i="1" s="1"/>
  <c r="E105" i="1"/>
  <c r="E99" i="1"/>
  <c r="G99" i="1" s="1"/>
  <c r="K99" i="1" s="1"/>
  <c r="E92" i="1"/>
  <c r="G92" i="1" s="1"/>
  <c r="K92" i="1" s="1"/>
  <c r="E78" i="1"/>
  <c r="E72" i="1"/>
  <c r="G72" i="1" s="1"/>
  <c r="K72" i="1" s="1"/>
  <c r="E48" i="1"/>
  <c r="E41" i="1"/>
  <c r="G41" i="1" s="1"/>
  <c r="K41" i="1" s="1"/>
  <c r="E35" i="1"/>
  <c r="G35" i="1" s="1"/>
  <c r="K35" i="1" s="1"/>
  <c r="E21" i="1"/>
  <c r="E15" i="1"/>
  <c r="G15" i="1" s="1"/>
  <c r="K15" i="1" s="1"/>
  <c r="E11" i="1"/>
  <c r="G11" i="1" s="1"/>
  <c r="K11" i="1" s="1"/>
  <c r="E261" i="1"/>
  <c r="E258" i="1"/>
  <c r="G258" i="1" s="1"/>
  <c r="K258" i="1" s="1"/>
  <c r="E252" i="1"/>
  <c r="G252" i="1" s="1"/>
  <c r="K252" i="1" s="1"/>
  <c r="E33" i="1" l="1"/>
  <c r="G33" i="1" s="1"/>
  <c r="K33" i="1" s="1"/>
  <c r="G48" i="1"/>
  <c r="K48" i="1" s="1"/>
  <c r="E119" i="1"/>
  <c r="G119" i="1" s="1"/>
  <c r="K119" i="1" s="1"/>
  <c r="G132" i="1"/>
  <c r="K132" i="1" s="1"/>
  <c r="E218" i="1"/>
  <c r="G218" i="1" s="1"/>
  <c r="K218" i="1" s="1"/>
  <c r="G234" i="1"/>
  <c r="K234" i="1" s="1"/>
  <c r="E192" i="1"/>
  <c r="G192" i="1" s="1"/>
  <c r="K192" i="1" s="1"/>
  <c r="G206" i="1"/>
  <c r="K206" i="1" s="1"/>
  <c r="E250" i="1"/>
  <c r="G250" i="1" s="1"/>
  <c r="K250" i="1" s="1"/>
  <c r="G261" i="1"/>
  <c r="K261" i="1" s="1"/>
  <c r="E65" i="1"/>
  <c r="G65" i="1" s="1"/>
  <c r="K65" i="1" s="1"/>
  <c r="G78" i="1"/>
  <c r="K78" i="1" s="1"/>
  <c r="E173" i="1"/>
  <c r="G173" i="1" s="1"/>
  <c r="K173" i="1" s="1"/>
  <c r="G184" i="1"/>
  <c r="K184" i="1" s="1"/>
  <c r="E9" i="1"/>
  <c r="G9" i="1" s="1"/>
  <c r="K9" i="1" s="1"/>
  <c r="G21" i="1"/>
  <c r="K21" i="1" s="1"/>
  <c r="E90" i="1"/>
  <c r="G90" i="1" s="1"/>
  <c r="K90" i="1" s="1"/>
  <c r="G105" i="1"/>
  <c r="K105" i="1" s="1"/>
  <c r="E146" i="1"/>
  <c r="G146" i="1" s="1"/>
  <c r="K146" i="1" s="1"/>
  <c r="G161" i="1"/>
  <c r="K161" i="1" s="1"/>
  <c r="E191" i="1"/>
  <c r="E32" i="1"/>
  <c r="E172" i="1"/>
  <c r="E217" i="1"/>
  <c r="E145" i="1"/>
  <c r="E89" i="1"/>
  <c r="E118" i="1"/>
  <c r="E64" i="1"/>
  <c r="E249" i="1"/>
  <c r="E171" i="1" l="1"/>
  <c r="G172" i="1"/>
  <c r="K172" i="1" s="1"/>
  <c r="E248" i="1"/>
  <c r="G249" i="1"/>
  <c r="K249" i="1" s="1"/>
  <c r="E88" i="1"/>
  <c r="G89" i="1"/>
  <c r="K89" i="1" s="1"/>
  <c r="E31" i="1"/>
  <c r="G32" i="1"/>
  <c r="K32" i="1" s="1"/>
  <c r="E63" i="1"/>
  <c r="G64" i="1"/>
  <c r="K64" i="1" s="1"/>
  <c r="E144" i="1"/>
  <c r="G145" i="1"/>
  <c r="K145" i="1" s="1"/>
  <c r="E190" i="1"/>
  <c r="G191" i="1"/>
  <c r="K191" i="1" s="1"/>
  <c r="E117" i="1"/>
  <c r="G118" i="1"/>
  <c r="K118" i="1" s="1"/>
  <c r="E7" i="1"/>
  <c r="E216" i="1"/>
  <c r="G217" i="1"/>
  <c r="K217" i="1" s="1"/>
  <c r="E215" i="1" l="1"/>
  <c r="G215" i="1" s="1"/>
  <c r="K215" i="1" s="1"/>
  <c r="G216" i="1"/>
  <c r="K216" i="1" s="1"/>
  <c r="E116" i="1"/>
  <c r="G116" i="1" s="1"/>
  <c r="K116" i="1" s="1"/>
  <c r="G117" i="1"/>
  <c r="K117" i="1" s="1"/>
  <c r="E143" i="1"/>
  <c r="G143" i="1" s="1"/>
  <c r="K143" i="1" s="1"/>
  <c r="G144" i="1"/>
  <c r="K144" i="1" s="1"/>
  <c r="E30" i="1"/>
  <c r="G30" i="1" s="1"/>
  <c r="K30" i="1" s="1"/>
  <c r="G31" i="1"/>
  <c r="K31" i="1" s="1"/>
  <c r="E247" i="1"/>
  <c r="G247" i="1" s="1"/>
  <c r="K247" i="1" s="1"/>
  <c r="G248" i="1"/>
  <c r="K248" i="1" s="1"/>
  <c r="E6" i="1"/>
  <c r="G7" i="1"/>
  <c r="E189" i="1"/>
  <c r="G189" i="1" s="1"/>
  <c r="K189" i="1" s="1"/>
  <c r="G190" i="1"/>
  <c r="K190" i="1" s="1"/>
  <c r="E62" i="1"/>
  <c r="G62" i="1" s="1"/>
  <c r="K62" i="1" s="1"/>
  <c r="G63" i="1"/>
  <c r="K63" i="1" s="1"/>
  <c r="E87" i="1"/>
  <c r="G87" i="1" s="1"/>
  <c r="K87" i="1" s="1"/>
  <c r="G88" i="1"/>
  <c r="K88" i="1" s="1"/>
  <c r="E170" i="1"/>
  <c r="G170" i="1" s="1"/>
  <c r="K170" i="1" s="1"/>
  <c r="G171" i="1"/>
  <c r="K171" i="1" s="1"/>
</calcChain>
</file>

<file path=xl/sharedStrings.xml><?xml version="1.0" encoding="utf-8"?>
<sst xmlns="http://schemas.openxmlformats.org/spreadsheetml/2006/main" count="295" uniqueCount="66">
  <si>
    <t>Eelarve liik</t>
  </si>
  <si>
    <t>Objekt</t>
  </si>
  <si>
    <t>Eelarve konto</t>
  </si>
  <si>
    <t>Tööjõukulud</t>
  </si>
  <si>
    <t>Kindlaksmääratud tööjõukulud</t>
  </si>
  <si>
    <t>SE030009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</si>
  <si>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</si>
  <si>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</si>
  <si>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</si>
  <si>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</si>
  <si>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</si>
  <si>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</si>
  <si>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</si>
  <si>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Programmi tegevus: Kohtumenetlus ja kohturegistrite pidamine</t>
  </si>
  <si>
    <t>Arvestuslikud tööjõukulud</t>
  </si>
  <si>
    <t>SE030003</t>
  </si>
  <si>
    <t>Tallinna Ringkonnakohus</t>
  </si>
  <si>
    <t>Kohtunike tööjõukulud</t>
  </si>
  <si>
    <t>Õigusmõistmise ametnike tööjõukulud</t>
  </si>
  <si>
    <t>Kohtute kolmandate isikute tasud</t>
  </si>
  <si>
    <t>SE030005</t>
  </si>
  <si>
    <t>Kohtute postikulud</t>
  </si>
  <si>
    <t>SE030006</t>
  </si>
  <si>
    <t>sh kohtute kolmandate isikute tasudelt käibemaks</t>
  </si>
  <si>
    <t>sh kohtute postikulude käibemaks</t>
  </si>
  <si>
    <t>Harju Maakohus</t>
  </si>
  <si>
    <t>sh kohtute IT-juhi tööjõukulu</t>
  </si>
  <si>
    <t>Ettemaksed kohtutäituritele</t>
  </si>
  <si>
    <t>SE000031</t>
  </si>
  <si>
    <t>sh ettemaksed kohtutäituritele käibemaks</t>
  </si>
  <si>
    <t>Tallinna Halduskohus</t>
  </si>
  <si>
    <t>sh kohtute andmekvaliteedi juhi tööjõukulu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</si>
  <si>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</si>
  <si>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</si>
  <si>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</si>
  <si>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</si>
  <si>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</si>
  <si>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sh RKAS välised hooned</t>
  </si>
  <si>
    <t>Tartu Maakohtu kinnistus- ja registriosakond</t>
  </si>
  <si>
    <t>Kinnistus- ja registriosakonna ametnike tööjõukulud</t>
  </si>
  <si>
    <t>Tartu Halduskohus</t>
  </si>
  <si>
    <t>sh kohtute andmekaitsespetsialisti tööjõukulu</t>
  </si>
  <si>
    <t>Pärnu Maakohus</t>
  </si>
  <si>
    <t>Maksekäsuosakonna ametnike töötasud</t>
  </si>
  <si>
    <t>Kohtute infotelefoni kureerimine</t>
  </si>
  <si>
    <t>Tegevuskulud, v.a tööjõukulud</t>
  </si>
  <si>
    <t>KULUD</t>
  </si>
  <si>
    <t>käibemaks</t>
  </si>
  <si>
    <t>Lisa 5</t>
  </si>
  <si>
    <t>sh kohtuametnike koolitus</t>
  </si>
  <si>
    <t>Kohtute 2022. aasta eelarve</t>
  </si>
  <si>
    <t>.2022. a käskkirja nr</t>
  </si>
  <si>
    <t>Kohtute reserv</t>
  </si>
  <si>
    <t>Käesoleva käskkirja lisa 1 (Justiitsministeeriumi eelarve) alusel kehtestatud kohtute reservi koondülevaade (*informatiivne)</t>
  </si>
  <si>
    <t xml:space="preserve">2022. a esialgne eelarve </t>
  </si>
  <si>
    <t>Eelarve muudatused</t>
  </si>
  <si>
    <t>2022. a eelarve kokku</t>
  </si>
  <si>
    <t>Kriisikohvrite rahastus</t>
  </si>
  <si>
    <t>SE000080</t>
  </si>
  <si>
    <t>Ülekantavad vahendid</t>
  </si>
  <si>
    <t>KRAPS palgakulu kate</t>
  </si>
  <si>
    <t>VR030462</t>
  </si>
  <si>
    <t>sh käibemaks</t>
  </si>
  <si>
    <t>Lisaeelarve</t>
  </si>
  <si>
    <t>Kuni käskkirja jõustumiseni kehtiv 2022 a. eelarve</t>
  </si>
  <si>
    <t>xLaw litsentsid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</si>
</sst>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0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 inden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left" indent="2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6" fillId="0" borderId="0" xfId="1" applyNumberFormat="1" applyFont="1" applyBorder="1"/>
    <xf numFmtId="0" fontId="4" fillId="0" borderId="0" xfId="1" applyFont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5" fillId="0" borderId="0" xfId="1" applyFont="1" applyBorder="1" applyAlignment="1">
      <alignment horizontal="right" indent="2"/>
    </xf>
    <xf numFmtId="3" fontId="5" fillId="0" borderId="0" xfId="1" applyNumberFormat="1" applyFont="1" applyBorder="1"/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2" fillId="0" borderId="0" xfId="0" applyFont="1"/>
    <xf numFmtId="3" fontId="13" fillId="0" borderId="0" xfId="1" applyNumberFormat="1" applyFont="1" applyBorder="1"/>
    <xf numFmtId="3" fontId="13" fillId="0" borderId="0" xfId="1" applyNumberFormat="1" applyFont="1"/>
    <xf numFmtId="0" fontId="14" fillId="2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indent="3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Border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Border="1" applyAlignment="1">
      <alignment horizontal="left" indent="1"/>
    </xf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/>
    <xf numFmtId="0" fontId="23" fillId="0" borderId="0" xfId="1" applyFont="1" applyAlignment="1">
      <alignment horizontal="center"/>
    </xf>
    <xf numFmtId="0" fontId="14" fillId="2" borderId="0" xfId="3" applyFont="1" applyFill="1" applyBorder="1" applyAlignment="1">
      <alignment horizontal="center" vertical="center" wrapText="1"/>
    </xf>
    <xf numFmtId="0" fontId="10" fillId="0" borderId="0" xfId="3" applyFont="1" applyBorder="1"/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3" fontId="20" fillId="0" borderId="0" xfId="1" applyNumberFormat="1" applyFont="1" applyBorder="1"/>
    <xf numFmtId="3" fontId="4" fillId="0" borderId="0" xfId="3" applyNumberFormat="1" applyFont="1" applyBorder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5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T19" sqref="T19"/>
    </sheetView>
  </sheetViews>
  <sheetFormatPr defaultColWidth="9.44140625" defaultRowHeight="13.8" x14ac:dyDescent="0.3"/>
  <cols>
    <col min="1" max="1" width="60.88671875" style="1" customWidth="1"/>
    <col min="2" max="3" width="7.33203125" style="2" customWidth="1"/>
    <col min="4" max="4" width="9.33203125" style="1" customWidth="1"/>
    <col min="5" max="5" width="18.33203125" style="1" customWidth="1"/>
    <col min="6" max="6" width="15.6640625" style="1" hidden="1" customWidth="1"/>
    <col min="7" max="7" width="17" style="1" hidden="1" customWidth="1"/>
    <col min="8" max="9" width="13.88671875" style="1" hidden="1" customWidth="1"/>
    <col min="10" max="10" width="14.33203125" style="1" hidden="1" customWidth="1"/>
    <col min="11" max="11" width="16.6640625" style="1" hidden="1" customWidth="1"/>
    <col min="12" max="12" width="15.44140625" style="1" hidden="1" customWidth="1"/>
    <col min="13" max="13" width="15.33203125" style="1" customWidth="1"/>
    <col min="14" max="14" width="14.21875" style="1" customWidth="1"/>
    <col min="15" max="15" width="14.88671875" style="1" customWidth="1"/>
    <col min="16" max="16384" width="9.44140625" style="1"/>
  </cols>
  <sheetData>
    <row r="1" spans="1:15" x14ac:dyDescent="0.3">
      <c r="J1" s="33"/>
      <c r="O1" s="33" t="s">
        <v>51</v>
      </c>
    </row>
    <row r="2" spans="1:15" ht="15.6" x14ac:dyDescent="0.3">
      <c r="A2" s="30"/>
      <c r="J2" s="34"/>
      <c r="O2" s="34" t="s">
        <v>48</v>
      </c>
    </row>
    <row r="3" spans="1:15" ht="15.6" x14ac:dyDescent="0.3">
      <c r="A3" s="30" t="s">
        <v>50</v>
      </c>
      <c r="E3" s="5"/>
      <c r="F3" s="3"/>
      <c r="G3" s="3"/>
      <c r="H3" s="3"/>
      <c r="J3" s="3"/>
      <c r="K3" s="3"/>
      <c r="L3" s="3"/>
    </row>
    <row r="4" spans="1:15" ht="15" customHeight="1" x14ac:dyDescent="0.3">
      <c r="A4" s="4"/>
      <c r="E4" s="3"/>
      <c r="F4" s="6"/>
      <c r="H4" s="3"/>
    </row>
    <row r="5" spans="1:15" s="4" customFormat="1" ht="51" customHeight="1" x14ac:dyDescent="0.3">
      <c r="A5" s="31"/>
      <c r="B5" s="31" t="s">
        <v>0</v>
      </c>
      <c r="C5" s="31" t="s">
        <v>2</v>
      </c>
      <c r="D5" s="31" t="s">
        <v>1</v>
      </c>
      <c r="E5" s="57" t="s">
        <v>54</v>
      </c>
      <c r="F5" s="57" t="s">
        <v>55</v>
      </c>
      <c r="G5" s="57" t="s">
        <v>64</v>
      </c>
      <c r="H5" s="57" t="s">
        <v>55</v>
      </c>
      <c r="I5" s="57" t="s">
        <v>59</v>
      </c>
      <c r="J5" s="57" t="s">
        <v>63</v>
      </c>
      <c r="K5" s="57" t="s">
        <v>64</v>
      </c>
      <c r="L5" s="57" t="s">
        <v>55</v>
      </c>
      <c r="M5" s="57" t="s">
        <v>64</v>
      </c>
      <c r="N5" s="57" t="s">
        <v>55</v>
      </c>
      <c r="O5" s="57" t="s">
        <v>56</v>
      </c>
    </row>
    <row r="6" spans="1:15" ht="17.399999999999999" x14ac:dyDescent="0.35">
      <c r="A6" s="7" t="s">
        <v>16</v>
      </c>
      <c r="E6" s="8">
        <f>E7</f>
        <v>4666433.0795576544</v>
      </c>
      <c r="F6" s="8">
        <f>F7</f>
        <v>0</v>
      </c>
      <c r="G6" s="8">
        <f>E6+F6</f>
        <v>4666433.0795576544</v>
      </c>
      <c r="H6" s="8">
        <f>H7</f>
        <v>57060</v>
      </c>
      <c r="I6" s="8">
        <f>I7</f>
        <v>0</v>
      </c>
      <c r="J6" s="8">
        <f>J7</f>
        <v>0</v>
      </c>
      <c r="K6" s="8">
        <f>G6+J6+H6+I6</f>
        <v>4723493.0795576544</v>
      </c>
      <c r="L6" s="8">
        <f>L7</f>
        <v>3000</v>
      </c>
      <c r="M6" s="8">
        <f>K6+L6</f>
        <v>4726493.0795576544</v>
      </c>
      <c r="N6" s="8">
        <f>N7</f>
        <v>669</v>
      </c>
      <c r="O6" s="8">
        <f>M6+N6</f>
        <v>4727162.0795576544</v>
      </c>
    </row>
    <row r="7" spans="1:15" ht="17.399999999999999" x14ac:dyDescent="0.35">
      <c r="A7" s="7" t="s">
        <v>46</v>
      </c>
      <c r="E7" s="8">
        <f>E8+E9</f>
        <v>4666433.0795576544</v>
      </c>
      <c r="F7" s="8">
        <f>F8+F9</f>
        <v>0</v>
      </c>
      <c r="G7" s="8">
        <f t="shared" ref="G7:G78" si="0">E7+F7</f>
        <v>4666433.0795576544</v>
      </c>
      <c r="H7" s="8">
        <f>H8+H9</f>
        <v>57060</v>
      </c>
      <c r="I7" s="8">
        <f>I8+I9</f>
        <v>0</v>
      </c>
      <c r="J7" s="8">
        <f>J8+J9</f>
        <v>0</v>
      </c>
      <c r="K7" s="8">
        <f>G7+J7+H7+I7</f>
        <v>4723493.0795576544</v>
      </c>
      <c r="L7" s="8">
        <f>L8+L9</f>
        <v>3000</v>
      </c>
      <c r="M7" s="8">
        <f t="shared" ref="M7:M70" si="1">K7+L7</f>
        <v>4726493.0795576544</v>
      </c>
      <c r="N7" s="8">
        <f>N8+N9</f>
        <v>669</v>
      </c>
      <c r="O7" s="8">
        <f t="shared" ref="O7:O70" si="2">M7+N7</f>
        <v>4727162.0795576544</v>
      </c>
    </row>
    <row r="8" spans="1:15" ht="15.6" x14ac:dyDescent="0.3">
      <c r="A8" s="9" t="s">
        <v>13</v>
      </c>
      <c r="E8" s="10">
        <f>E11+E15</f>
        <v>4553815.9699429385</v>
      </c>
      <c r="F8" s="10">
        <f>F11+F15</f>
        <v>0</v>
      </c>
      <c r="G8" s="10">
        <f>E8+F8</f>
        <v>4553815.9699429385</v>
      </c>
      <c r="H8" s="10">
        <f>H11+H15+H27</f>
        <v>57060</v>
      </c>
      <c r="I8" s="10">
        <f>I11+I15</f>
        <v>0</v>
      </c>
      <c r="J8" s="10">
        <f>J11+J15</f>
        <v>0</v>
      </c>
      <c r="K8" s="10">
        <f>G8+J8+H8+I8</f>
        <v>4610875.9699429385</v>
      </c>
      <c r="L8" s="10">
        <f>L11+L15+L27</f>
        <v>3000</v>
      </c>
      <c r="M8" s="10">
        <f t="shared" si="1"/>
        <v>4613875.9699429385</v>
      </c>
      <c r="N8" s="10">
        <f>N11+N15+N27</f>
        <v>669</v>
      </c>
      <c r="O8" s="10">
        <f t="shared" si="2"/>
        <v>4614544.9699429385</v>
      </c>
    </row>
    <row r="9" spans="1:15" ht="15.6" x14ac:dyDescent="0.3">
      <c r="A9" s="28" t="s">
        <v>47</v>
      </c>
      <c r="E9" s="29">
        <f>E21</f>
        <v>112617.10961471619</v>
      </c>
      <c r="F9" s="29">
        <f>F21</f>
        <v>0</v>
      </c>
      <c r="G9" s="29">
        <f t="shared" si="0"/>
        <v>112617.10961471619</v>
      </c>
      <c r="H9" s="29">
        <f>H21</f>
        <v>0</v>
      </c>
      <c r="I9" s="29">
        <f>I21</f>
        <v>0</v>
      </c>
      <c r="J9" s="29">
        <f>J21</f>
        <v>0</v>
      </c>
      <c r="K9" s="29">
        <f t="shared" ref="K9:K71" si="3">G9+J9+H9+I9</f>
        <v>112617.10961471619</v>
      </c>
      <c r="L9" s="29">
        <f>L21</f>
        <v>0</v>
      </c>
      <c r="M9" s="29">
        <f t="shared" si="1"/>
        <v>112617.10961471619</v>
      </c>
      <c r="N9" s="29">
        <f>N21</f>
        <v>0</v>
      </c>
      <c r="O9" s="29">
        <f t="shared" si="2"/>
        <v>112617.10961471619</v>
      </c>
    </row>
    <row r="10" spans="1:15" ht="15.6" x14ac:dyDescent="0.3">
      <c r="A10" s="9"/>
      <c r="E10" s="1">
        <v>0</v>
      </c>
      <c r="F10" s="1">
        <v>0</v>
      </c>
      <c r="G10" s="1">
        <f t="shared" si="0"/>
        <v>0</v>
      </c>
      <c r="H10" s="1">
        <v>0</v>
      </c>
      <c r="I10" s="1">
        <v>0</v>
      </c>
      <c r="J10" s="1">
        <v>0</v>
      </c>
      <c r="K10" s="1">
        <f t="shared" si="3"/>
        <v>0</v>
      </c>
      <c r="L10" s="1">
        <v>0</v>
      </c>
      <c r="M10" s="1">
        <f t="shared" si="1"/>
        <v>0</v>
      </c>
      <c r="N10" s="1">
        <v>0</v>
      </c>
      <c r="O10" s="1">
        <f t="shared" si="2"/>
        <v>0</v>
      </c>
    </row>
    <row r="11" spans="1:15" s="4" customFormat="1" x14ac:dyDescent="0.3">
      <c r="A11" s="13" t="s">
        <v>3</v>
      </c>
      <c r="B11" s="14"/>
      <c r="C11" s="14"/>
      <c r="E11" s="6">
        <f>E12+E13</f>
        <v>3963306.4631738821</v>
      </c>
      <c r="F11" s="6">
        <f>F12+F13</f>
        <v>0</v>
      </c>
      <c r="G11" s="6">
        <f t="shared" si="0"/>
        <v>3963306.4631738821</v>
      </c>
      <c r="H11" s="6">
        <f>H12+H13</f>
        <v>54560</v>
      </c>
      <c r="I11" s="6">
        <f>I12+I13</f>
        <v>0</v>
      </c>
      <c r="J11" s="6">
        <f>J12+J13</f>
        <v>0</v>
      </c>
      <c r="K11" s="6">
        <f t="shared" si="3"/>
        <v>4017866.4631738821</v>
      </c>
      <c r="L11" s="6">
        <f>L12+L13</f>
        <v>0</v>
      </c>
      <c r="M11" s="6">
        <f t="shared" si="1"/>
        <v>4017866.4631738821</v>
      </c>
      <c r="N11" s="6">
        <f>N12+N13</f>
        <v>8669</v>
      </c>
      <c r="O11" s="6">
        <f t="shared" si="2"/>
        <v>4026535.4631738821</v>
      </c>
    </row>
    <row r="12" spans="1:15" x14ac:dyDescent="0.3">
      <c r="A12" s="15" t="s">
        <v>17</v>
      </c>
      <c r="B12" s="11">
        <v>10</v>
      </c>
      <c r="C12" s="11">
        <v>50</v>
      </c>
      <c r="D12" s="16" t="s">
        <v>15</v>
      </c>
      <c r="E12" s="5">
        <v>2502508.956773886</v>
      </c>
      <c r="F12" s="5"/>
      <c r="G12" s="5">
        <f t="shared" si="0"/>
        <v>2502508.956773886</v>
      </c>
      <c r="H12" s="5"/>
      <c r="I12" s="5"/>
      <c r="J12" s="5"/>
      <c r="K12" s="5">
        <f t="shared" si="3"/>
        <v>2502508.956773886</v>
      </c>
      <c r="L12" s="5"/>
      <c r="M12" s="5">
        <f t="shared" si="1"/>
        <v>2502508.956773886</v>
      </c>
      <c r="N12" s="5"/>
      <c r="O12" s="5">
        <f t="shared" si="2"/>
        <v>2502508.956773886</v>
      </c>
    </row>
    <row r="13" spans="1:15" x14ac:dyDescent="0.3">
      <c r="A13" s="15" t="s">
        <v>18</v>
      </c>
      <c r="B13" s="11">
        <v>20</v>
      </c>
      <c r="C13" s="11">
        <v>50</v>
      </c>
      <c r="D13" s="16"/>
      <c r="E13" s="5">
        <v>1460797.5063999959</v>
      </c>
      <c r="F13" s="5"/>
      <c r="G13" s="5">
        <f t="shared" si="0"/>
        <v>1460797.5063999959</v>
      </c>
      <c r="H13" s="5">
        <v>54560</v>
      </c>
      <c r="I13" s="5"/>
      <c r="J13" s="5"/>
      <c r="K13" s="5">
        <f t="shared" si="3"/>
        <v>1515357.5063999959</v>
      </c>
      <c r="L13" s="5"/>
      <c r="M13" s="5">
        <f t="shared" si="1"/>
        <v>1515357.5063999959</v>
      </c>
      <c r="N13" s="5">
        <v>8669</v>
      </c>
      <c r="O13" s="5">
        <f t="shared" si="2"/>
        <v>1524026.5063999959</v>
      </c>
    </row>
    <row r="14" spans="1:15" x14ac:dyDescent="0.3">
      <c r="E14" s="5">
        <v>0</v>
      </c>
      <c r="F14" s="5">
        <v>0</v>
      </c>
      <c r="G14" s="5">
        <f t="shared" si="0"/>
        <v>0</v>
      </c>
      <c r="H14" s="5">
        <v>0</v>
      </c>
      <c r="I14" s="5">
        <v>0</v>
      </c>
      <c r="J14" s="5">
        <v>0</v>
      </c>
      <c r="K14" s="5">
        <f t="shared" si="3"/>
        <v>0</v>
      </c>
      <c r="L14" s="5">
        <v>0</v>
      </c>
      <c r="M14" s="5">
        <f t="shared" si="1"/>
        <v>0</v>
      </c>
      <c r="N14" s="5">
        <v>0</v>
      </c>
      <c r="O14" s="5">
        <f t="shared" si="2"/>
        <v>0</v>
      </c>
    </row>
    <row r="15" spans="1:15" s="4" customFormat="1" x14ac:dyDescent="0.3">
      <c r="A15" s="13" t="s">
        <v>45</v>
      </c>
      <c r="B15" s="14"/>
      <c r="C15" s="14"/>
      <c r="E15" s="20">
        <f>E16+E17+E18+E19</f>
        <v>590509.5067690569</v>
      </c>
      <c r="F15" s="20">
        <f>F16+F17+F18+F19</f>
        <v>0</v>
      </c>
      <c r="G15" s="20">
        <f t="shared" si="0"/>
        <v>590509.5067690569</v>
      </c>
      <c r="H15" s="20">
        <f>H16+H17+H18+H19</f>
        <v>0</v>
      </c>
      <c r="I15" s="20">
        <f>I16+I17+I18+I19</f>
        <v>0</v>
      </c>
      <c r="J15" s="20">
        <f>J16+J17+J18+J19</f>
        <v>0</v>
      </c>
      <c r="K15" s="20">
        <f t="shared" si="3"/>
        <v>590509.5067690569</v>
      </c>
      <c r="L15" s="20">
        <f>L16+L17+L18+L19</f>
        <v>2400</v>
      </c>
      <c r="M15" s="20">
        <f t="shared" si="1"/>
        <v>592909.5067690569</v>
      </c>
      <c r="N15" s="20">
        <f>N16+N17+N18+N19</f>
        <v>-8000</v>
      </c>
      <c r="O15" s="20">
        <f t="shared" si="2"/>
        <v>584909.5067690569</v>
      </c>
    </row>
    <row r="16" spans="1:15" x14ac:dyDescent="0.3">
      <c r="A16" s="15" t="s">
        <v>6</v>
      </c>
      <c r="B16" s="11">
        <v>20</v>
      </c>
      <c r="C16" s="11">
        <v>55</v>
      </c>
      <c r="D16" s="16"/>
      <c r="E16" s="5">
        <v>49560.894</v>
      </c>
      <c r="F16" s="5"/>
      <c r="G16" s="5">
        <f t="shared" si="0"/>
        <v>49560.894</v>
      </c>
      <c r="H16" s="5"/>
      <c r="I16" s="5"/>
      <c r="J16" s="5"/>
      <c r="K16" s="5">
        <f t="shared" si="3"/>
        <v>49560.894</v>
      </c>
      <c r="L16" s="5">
        <v>2400</v>
      </c>
      <c r="M16" s="5">
        <f t="shared" si="1"/>
        <v>51960.894</v>
      </c>
      <c r="N16" s="5">
        <v>-8000</v>
      </c>
      <c r="O16" s="5">
        <f t="shared" si="2"/>
        <v>43960.894</v>
      </c>
    </row>
    <row r="17" spans="1:15" x14ac:dyDescent="0.3">
      <c r="A17" s="15" t="s">
        <v>7</v>
      </c>
      <c r="B17" s="11">
        <v>20</v>
      </c>
      <c r="C17" s="11">
        <v>55</v>
      </c>
      <c r="D17" s="16" t="s">
        <v>8</v>
      </c>
      <c r="E17" s="5">
        <v>496000</v>
      </c>
      <c r="F17" s="5"/>
      <c r="G17" s="5">
        <f t="shared" si="0"/>
        <v>496000</v>
      </c>
      <c r="H17" s="5"/>
      <c r="I17" s="5"/>
      <c r="J17" s="5"/>
      <c r="K17" s="5">
        <f t="shared" si="3"/>
        <v>496000</v>
      </c>
      <c r="L17" s="5"/>
      <c r="M17" s="5">
        <f t="shared" si="1"/>
        <v>496000</v>
      </c>
      <c r="N17" s="5"/>
      <c r="O17" s="5">
        <f t="shared" si="2"/>
        <v>496000</v>
      </c>
    </row>
    <row r="18" spans="1:15" x14ac:dyDescent="0.3">
      <c r="A18" s="21" t="s">
        <v>19</v>
      </c>
      <c r="B18" s="11">
        <v>10</v>
      </c>
      <c r="C18" s="11">
        <v>5</v>
      </c>
      <c r="D18" s="16" t="s">
        <v>20</v>
      </c>
      <c r="E18" s="5">
        <v>32397.81282620395</v>
      </c>
      <c r="F18" s="5"/>
      <c r="G18" s="5">
        <f t="shared" si="0"/>
        <v>32397.81282620395</v>
      </c>
      <c r="H18" s="5"/>
      <c r="I18" s="5"/>
      <c r="J18" s="5"/>
      <c r="K18" s="5">
        <f t="shared" si="3"/>
        <v>32397.81282620395</v>
      </c>
      <c r="L18" s="5"/>
      <c r="M18" s="5">
        <f t="shared" si="1"/>
        <v>32397.81282620395</v>
      </c>
      <c r="N18" s="5"/>
      <c r="O18" s="5">
        <f t="shared" si="2"/>
        <v>32397.81282620395</v>
      </c>
    </row>
    <row r="19" spans="1:15" x14ac:dyDescent="0.3">
      <c r="A19" s="21" t="s">
        <v>21</v>
      </c>
      <c r="B19" s="11">
        <v>10</v>
      </c>
      <c r="C19" s="2">
        <v>55</v>
      </c>
      <c r="D19" s="16" t="s">
        <v>22</v>
      </c>
      <c r="E19" s="5">
        <v>12550.799942852913</v>
      </c>
      <c r="F19" s="5"/>
      <c r="G19" s="5">
        <f t="shared" si="0"/>
        <v>12550.799942852913</v>
      </c>
      <c r="H19" s="5"/>
      <c r="I19" s="5"/>
      <c r="J19" s="5"/>
      <c r="K19" s="5">
        <f t="shared" si="3"/>
        <v>12550.799942852913</v>
      </c>
      <c r="L19" s="5"/>
      <c r="M19" s="5">
        <f t="shared" si="1"/>
        <v>12550.799942852913</v>
      </c>
      <c r="N19" s="5"/>
      <c r="O19" s="5">
        <f t="shared" si="2"/>
        <v>12550.799942852913</v>
      </c>
    </row>
    <row r="20" spans="1:15" x14ac:dyDescent="0.3">
      <c r="E20" s="5">
        <v>0</v>
      </c>
      <c r="F20" s="5">
        <v>0</v>
      </c>
      <c r="G20" s="5">
        <f t="shared" si="0"/>
        <v>0</v>
      </c>
      <c r="H20" s="5">
        <v>0</v>
      </c>
      <c r="I20" s="5">
        <v>0</v>
      </c>
      <c r="J20" s="5">
        <v>0</v>
      </c>
      <c r="K20" s="5">
        <f t="shared" si="3"/>
        <v>0</v>
      </c>
      <c r="L20" s="5">
        <v>0</v>
      </c>
      <c r="M20" s="5">
        <f t="shared" si="1"/>
        <v>0</v>
      </c>
      <c r="N20" s="5">
        <v>0</v>
      </c>
      <c r="O20" s="5">
        <f t="shared" si="2"/>
        <v>0</v>
      </c>
    </row>
    <row r="21" spans="1:15" s="4" customFormat="1" x14ac:dyDescent="0.3">
      <c r="A21" s="13" t="s">
        <v>9</v>
      </c>
      <c r="B21" s="14"/>
      <c r="C21" s="14"/>
      <c r="E21" s="20">
        <f>E22+E23+E24+E25</f>
        <v>112617.10961471619</v>
      </c>
      <c r="F21" s="20">
        <f>F22+F23+F24+F25</f>
        <v>0</v>
      </c>
      <c r="G21" s="20">
        <f t="shared" si="0"/>
        <v>112617.10961471619</v>
      </c>
      <c r="H21" s="20">
        <f>H22+H23+H24+H25</f>
        <v>0</v>
      </c>
      <c r="I21" s="20">
        <f>I22+I23+I24+I25</f>
        <v>0</v>
      </c>
      <c r="J21" s="20">
        <f>J22+J23+J24+J25</f>
        <v>0</v>
      </c>
      <c r="K21" s="20">
        <f t="shared" si="3"/>
        <v>112617.10961471619</v>
      </c>
      <c r="L21" s="20">
        <f>L22+L23+L24+L25</f>
        <v>0</v>
      </c>
      <c r="M21" s="20">
        <f t="shared" si="1"/>
        <v>112617.10961471619</v>
      </c>
      <c r="N21" s="20">
        <f>N22+N23+N24+N25</f>
        <v>0</v>
      </c>
      <c r="O21" s="20">
        <f t="shared" si="2"/>
        <v>112617.10961471619</v>
      </c>
    </row>
    <row r="22" spans="1:15" x14ac:dyDescent="0.3">
      <c r="A22" s="17" t="s">
        <v>10</v>
      </c>
      <c r="B22" s="11">
        <v>10</v>
      </c>
      <c r="C22" s="2">
        <v>601</v>
      </c>
      <c r="D22" s="16"/>
      <c r="E22" s="5">
        <v>5149.7907381157011</v>
      </c>
      <c r="F22" s="5"/>
      <c r="G22" s="5">
        <f t="shared" si="0"/>
        <v>5149.7907381157011</v>
      </c>
      <c r="H22" s="5"/>
      <c r="I22" s="5"/>
      <c r="J22" s="5"/>
      <c r="K22" s="5">
        <f t="shared" si="3"/>
        <v>5149.7907381157011</v>
      </c>
      <c r="L22" s="5"/>
      <c r="M22" s="5">
        <f t="shared" si="1"/>
        <v>5149.7907381157011</v>
      </c>
      <c r="N22" s="5"/>
      <c r="O22" s="5">
        <f t="shared" si="2"/>
        <v>5149.7907381157011</v>
      </c>
    </row>
    <row r="23" spans="1:15" x14ac:dyDescent="0.3">
      <c r="A23" s="17" t="s">
        <v>11</v>
      </c>
      <c r="B23" s="11">
        <v>10</v>
      </c>
      <c r="C23" s="2">
        <v>601</v>
      </c>
      <c r="D23" s="16" t="s">
        <v>8</v>
      </c>
      <c r="E23" s="5">
        <v>100116</v>
      </c>
      <c r="F23" s="5"/>
      <c r="G23" s="5">
        <f t="shared" si="0"/>
        <v>100116</v>
      </c>
      <c r="H23" s="5"/>
      <c r="I23" s="5"/>
      <c r="J23" s="5"/>
      <c r="K23" s="5">
        <f t="shared" si="3"/>
        <v>100116</v>
      </c>
      <c r="L23" s="5"/>
      <c r="M23" s="5">
        <f t="shared" si="1"/>
        <v>100116</v>
      </c>
      <c r="N23" s="5"/>
      <c r="O23" s="5">
        <f t="shared" si="2"/>
        <v>100116</v>
      </c>
    </row>
    <row r="24" spans="1:15" x14ac:dyDescent="0.3">
      <c r="A24" s="17" t="s">
        <v>23</v>
      </c>
      <c r="B24" s="11">
        <v>10</v>
      </c>
      <c r="C24" s="2">
        <v>601</v>
      </c>
      <c r="D24" s="16" t="s">
        <v>20</v>
      </c>
      <c r="E24" s="5">
        <v>4841.1588880299041</v>
      </c>
      <c r="F24" s="5"/>
      <c r="G24" s="5">
        <f t="shared" si="0"/>
        <v>4841.1588880299041</v>
      </c>
      <c r="H24" s="5"/>
      <c r="I24" s="5"/>
      <c r="J24" s="5"/>
      <c r="K24" s="5">
        <f t="shared" si="3"/>
        <v>4841.1588880299041</v>
      </c>
      <c r="L24" s="5"/>
      <c r="M24" s="5">
        <f t="shared" si="1"/>
        <v>4841.1588880299041</v>
      </c>
      <c r="N24" s="5"/>
      <c r="O24" s="5">
        <f t="shared" si="2"/>
        <v>4841.1588880299041</v>
      </c>
    </row>
    <row r="25" spans="1:15" x14ac:dyDescent="0.3">
      <c r="A25" s="17" t="s">
        <v>24</v>
      </c>
      <c r="B25" s="11">
        <v>10</v>
      </c>
      <c r="C25" s="2">
        <v>601</v>
      </c>
      <c r="D25" s="16" t="s">
        <v>22</v>
      </c>
      <c r="E25" s="5">
        <v>2510.1599885705828</v>
      </c>
      <c r="F25" s="5"/>
      <c r="G25" s="5">
        <f t="shared" si="0"/>
        <v>2510.1599885705828</v>
      </c>
      <c r="H25" s="5"/>
      <c r="I25" s="5"/>
      <c r="J25" s="5"/>
      <c r="K25" s="5">
        <f t="shared" si="3"/>
        <v>2510.1599885705828</v>
      </c>
      <c r="L25" s="5"/>
      <c r="M25" s="5">
        <f t="shared" si="1"/>
        <v>2510.1599885705828</v>
      </c>
      <c r="N25" s="5"/>
      <c r="O25" s="5">
        <f t="shared" si="2"/>
        <v>2510.1599885705828</v>
      </c>
    </row>
    <row r="26" spans="1:15" x14ac:dyDescent="0.3">
      <c r="A26" s="17"/>
      <c r="B26" s="11"/>
      <c r="D26" s="16"/>
      <c r="E26" s="5"/>
      <c r="F26" s="5"/>
      <c r="G26" s="5"/>
      <c r="H26" s="5"/>
      <c r="I26" s="5"/>
      <c r="J26" s="5"/>
      <c r="K26" s="5">
        <f t="shared" si="3"/>
        <v>0</v>
      </c>
      <c r="L26" s="5"/>
      <c r="M26" s="5">
        <f t="shared" si="1"/>
        <v>0</v>
      </c>
      <c r="N26" s="5"/>
      <c r="O26" s="5">
        <f t="shared" si="2"/>
        <v>0</v>
      </c>
    </row>
    <row r="27" spans="1:15" x14ac:dyDescent="0.3">
      <c r="A27" s="58" t="s">
        <v>57</v>
      </c>
      <c r="B27" s="59">
        <v>20</v>
      </c>
      <c r="C27" s="59">
        <v>55</v>
      </c>
      <c r="D27" s="60" t="s">
        <v>58</v>
      </c>
      <c r="E27" s="5"/>
      <c r="F27" s="5"/>
      <c r="G27" s="5"/>
      <c r="H27" s="20">
        <v>2500</v>
      </c>
      <c r="I27" s="5"/>
      <c r="J27" s="5"/>
      <c r="K27" s="20">
        <f t="shared" si="3"/>
        <v>2500</v>
      </c>
      <c r="L27" s="20">
        <v>600</v>
      </c>
      <c r="M27" s="20">
        <f t="shared" si="1"/>
        <v>3100</v>
      </c>
      <c r="N27" s="5"/>
      <c r="O27" s="20">
        <f t="shared" si="2"/>
        <v>3100</v>
      </c>
    </row>
    <row r="28" spans="1:15" x14ac:dyDescent="0.3">
      <c r="E28" s="1">
        <v>0</v>
      </c>
      <c r="F28" s="1">
        <v>0</v>
      </c>
      <c r="G28" s="1">
        <f t="shared" si="0"/>
        <v>0</v>
      </c>
      <c r="H28" s="1">
        <v>0</v>
      </c>
      <c r="I28" s="1">
        <v>0</v>
      </c>
      <c r="J28" s="1">
        <v>0</v>
      </c>
      <c r="K28" s="1">
        <f t="shared" si="3"/>
        <v>0</v>
      </c>
      <c r="L28" s="1">
        <v>0</v>
      </c>
      <c r="M28" s="1">
        <f t="shared" si="1"/>
        <v>0</v>
      </c>
      <c r="N28" s="1">
        <v>0</v>
      </c>
      <c r="O28" s="1">
        <f t="shared" si="2"/>
        <v>0</v>
      </c>
    </row>
    <row r="29" spans="1:15" x14ac:dyDescent="0.3">
      <c r="E29" s="1">
        <v>0</v>
      </c>
      <c r="F29" s="1">
        <v>0</v>
      </c>
      <c r="G29" s="1">
        <f t="shared" si="0"/>
        <v>0</v>
      </c>
      <c r="H29" s="1">
        <v>0</v>
      </c>
      <c r="I29" s="1">
        <v>0</v>
      </c>
      <c r="J29" s="1">
        <v>0</v>
      </c>
      <c r="K29" s="1">
        <f t="shared" si="3"/>
        <v>0</v>
      </c>
      <c r="L29" s="1">
        <v>0</v>
      </c>
      <c r="M29" s="1">
        <f t="shared" si="1"/>
        <v>0</v>
      </c>
      <c r="N29" s="1">
        <v>0</v>
      </c>
      <c r="O29" s="1">
        <f t="shared" si="2"/>
        <v>0</v>
      </c>
    </row>
    <row r="30" spans="1:15" ht="17.399999999999999" x14ac:dyDescent="0.35">
      <c r="A30" s="7" t="s">
        <v>25</v>
      </c>
      <c r="E30" s="8">
        <f>E31</f>
        <v>13056621.165151028</v>
      </c>
      <c r="F30" s="8">
        <f>F31</f>
        <v>145900</v>
      </c>
      <c r="G30" s="8">
        <f t="shared" si="0"/>
        <v>13202521.165151028</v>
      </c>
      <c r="H30" s="8">
        <f>H31</f>
        <v>159514</v>
      </c>
      <c r="I30" s="8">
        <f>I31</f>
        <v>13234</v>
      </c>
      <c r="J30" s="8">
        <f>J31</f>
        <v>0</v>
      </c>
      <c r="K30" s="8">
        <f t="shared" si="3"/>
        <v>13375269.165151028</v>
      </c>
      <c r="L30" s="8">
        <f>L31</f>
        <v>27637</v>
      </c>
      <c r="M30" s="8">
        <f t="shared" si="1"/>
        <v>13402906.165151028</v>
      </c>
      <c r="N30" s="8">
        <f>N31</f>
        <v>71507</v>
      </c>
      <c r="O30" s="8">
        <f t="shared" si="2"/>
        <v>13474413.165151028</v>
      </c>
    </row>
    <row r="31" spans="1:15" ht="17.399999999999999" x14ac:dyDescent="0.35">
      <c r="A31" s="7" t="s">
        <v>46</v>
      </c>
      <c r="E31" s="8">
        <f>E32+E33</f>
        <v>13056621.165151028</v>
      </c>
      <c r="F31" s="8">
        <f>F32+F33</f>
        <v>145900</v>
      </c>
      <c r="G31" s="8">
        <f t="shared" si="0"/>
        <v>13202521.165151028</v>
      </c>
      <c r="H31" s="8">
        <f>H32+H33</f>
        <v>159514</v>
      </c>
      <c r="I31" s="8">
        <f>I32+I33</f>
        <v>13234</v>
      </c>
      <c r="J31" s="8">
        <f>J32+J33</f>
        <v>0</v>
      </c>
      <c r="K31" s="8">
        <f t="shared" si="3"/>
        <v>13375269.165151028</v>
      </c>
      <c r="L31" s="8">
        <f>L32+L33</f>
        <v>27637</v>
      </c>
      <c r="M31" s="8">
        <f t="shared" si="1"/>
        <v>13402906.165151028</v>
      </c>
      <c r="N31" s="8">
        <f>N32+N33</f>
        <v>71507</v>
      </c>
      <c r="O31" s="8">
        <f t="shared" si="2"/>
        <v>13474413.165151028</v>
      </c>
    </row>
    <row r="32" spans="1:15" ht="15.6" x14ac:dyDescent="0.3">
      <c r="A32" s="9" t="s">
        <v>13</v>
      </c>
      <c r="E32" s="10">
        <f>E35+E41+E59</f>
        <v>12532753.47904058</v>
      </c>
      <c r="F32" s="10">
        <f>F35+F41+F59</f>
        <v>145900</v>
      </c>
      <c r="G32" s="10">
        <f t="shared" si="0"/>
        <v>12678653.47904058</v>
      </c>
      <c r="H32" s="10">
        <f>H35+H41+H59+H57+H55</f>
        <v>159514</v>
      </c>
      <c r="I32" s="10">
        <f t="shared" ref="I32:J32" si="4">I35+I41+I59+I57+I55</f>
        <v>13234</v>
      </c>
      <c r="J32" s="10">
        <f t="shared" si="4"/>
        <v>0</v>
      </c>
      <c r="K32" s="10">
        <f>G32+J32+H32+I32</f>
        <v>12851401.47904058</v>
      </c>
      <c r="L32" s="10">
        <f t="shared" ref="L32:N32" si="5">L35+L41+L59+L57+L55</f>
        <v>27637</v>
      </c>
      <c r="M32" s="10">
        <f t="shared" si="1"/>
        <v>12879038.47904058</v>
      </c>
      <c r="N32" s="10">
        <f t="shared" si="5"/>
        <v>71507</v>
      </c>
      <c r="O32" s="10">
        <f t="shared" si="2"/>
        <v>12950545.47904058</v>
      </c>
    </row>
    <row r="33" spans="1:15" ht="15.6" x14ac:dyDescent="0.3">
      <c r="A33" s="28" t="s">
        <v>47</v>
      </c>
      <c r="E33" s="29">
        <f>E48</f>
        <v>523867.68611044734</v>
      </c>
      <c r="F33" s="29">
        <f>F48</f>
        <v>0</v>
      </c>
      <c r="G33" s="29">
        <f t="shared" si="0"/>
        <v>523867.68611044734</v>
      </c>
      <c r="H33" s="29">
        <f>H48</f>
        <v>0</v>
      </c>
      <c r="I33" s="29">
        <f>I48</f>
        <v>0</v>
      </c>
      <c r="J33" s="29">
        <f>J48</f>
        <v>0</v>
      </c>
      <c r="K33" s="29">
        <f t="shared" si="3"/>
        <v>523867.68611044734</v>
      </c>
      <c r="L33" s="29">
        <f>L48</f>
        <v>0</v>
      </c>
      <c r="M33" s="29">
        <f t="shared" si="1"/>
        <v>523867.68611044734</v>
      </c>
      <c r="N33" s="29">
        <f>N48</f>
        <v>0</v>
      </c>
      <c r="O33" s="29">
        <f t="shared" si="2"/>
        <v>523867.68611044734</v>
      </c>
    </row>
    <row r="34" spans="1:15" x14ac:dyDescent="0.3">
      <c r="E34" s="1">
        <v>0</v>
      </c>
      <c r="F34" s="1">
        <v>0</v>
      </c>
      <c r="G34" s="1">
        <f t="shared" si="0"/>
        <v>0</v>
      </c>
      <c r="H34" s="1">
        <v>0</v>
      </c>
      <c r="I34" s="1">
        <v>0</v>
      </c>
      <c r="J34" s="1">
        <v>0</v>
      </c>
      <c r="K34" s="1">
        <f t="shared" si="3"/>
        <v>0</v>
      </c>
      <c r="L34" s="1">
        <v>0</v>
      </c>
      <c r="M34" s="1">
        <f t="shared" si="1"/>
        <v>0</v>
      </c>
      <c r="N34" s="1">
        <v>0</v>
      </c>
      <c r="O34" s="1">
        <f t="shared" si="2"/>
        <v>0</v>
      </c>
    </row>
    <row r="35" spans="1:15" s="4" customFormat="1" x14ac:dyDescent="0.3">
      <c r="A35" s="13" t="s">
        <v>3</v>
      </c>
      <c r="B35" s="14"/>
      <c r="C35" s="14"/>
      <c r="E35" s="20">
        <f>E36+E37</f>
        <v>9733654.6414809842</v>
      </c>
      <c r="F35" s="20">
        <f>F36+F37</f>
        <v>145900</v>
      </c>
      <c r="G35" s="20">
        <f t="shared" si="0"/>
        <v>9879554.6414809842</v>
      </c>
      <c r="H35" s="20">
        <f>H36+H37+H39</f>
        <v>102198</v>
      </c>
      <c r="I35" s="20">
        <f>I36+I37+I39</f>
        <v>13234</v>
      </c>
      <c r="J35" s="20">
        <f>J36+J37+J39</f>
        <v>0</v>
      </c>
      <c r="K35" s="20">
        <f t="shared" si="3"/>
        <v>9994986.6414809842</v>
      </c>
      <c r="L35" s="20">
        <f>L36+L37+L39</f>
        <v>22037</v>
      </c>
      <c r="M35" s="20">
        <f t="shared" si="1"/>
        <v>10017023.641480984</v>
      </c>
      <c r="N35" s="20">
        <f>N36+N37+N39</f>
        <v>3507</v>
      </c>
      <c r="O35" s="20">
        <f t="shared" si="2"/>
        <v>10020530.641480984</v>
      </c>
    </row>
    <row r="36" spans="1:15" x14ac:dyDescent="0.3">
      <c r="A36" s="15" t="s">
        <v>17</v>
      </c>
      <c r="B36" s="11">
        <v>10</v>
      </c>
      <c r="C36" s="11">
        <v>50</v>
      </c>
      <c r="D36" s="16" t="s">
        <v>15</v>
      </c>
      <c r="E36" s="5">
        <v>4877025.3836894799</v>
      </c>
      <c r="F36" s="5"/>
      <c r="G36" s="5">
        <f t="shared" si="0"/>
        <v>4877025.3836894799</v>
      </c>
      <c r="H36" s="5"/>
      <c r="I36" s="5"/>
      <c r="J36" s="5"/>
      <c r="K36" s="5">
        <f t="shared" si="3"/>
        <v>4877025.3836894799</v>
      </c>
      <c r="L36" s="5"/>
      <c r="M36" s="5">
        <f t="shared" si="1"/>
        <v>4877025.3836894799</v>
      </c>
      <c r="N36" s="5"/>
      <c r="O36" s="5">
        <f t="shared" si="2"/>
        <v>4877025.3836894799</v>
      </c>
    </row>
    <row r="37" spans="1:15" x14ac:dyDescent="0.3">
      <c r="A37" s="15" t="s">
        <v>18</v>
      </c>
      <c r="B37" s="11">
        <v>20</v>
      </c>
      <c r="C37" s="11">
        <v>50</v>
      </c>
      <c r="D37" s="16"/>
      <c r="E37" s="5">
        <v>4856629.2577915043</v>
      </c>
      <c r="F37" s="5">
        <v>145900</v>
      </c>
      <c r="G37" s="5">
        <f t="shared" si="0"/>
        <v>5002529.2577915043</v>
      </c>
      <c r="H37" s="5">
        <v>102198</v>
      </c>
      <c r="I37" s="5"/>
      <c r="J37" s="5"/>
      <c r="K37" s="5">
        <f t="shared" si="3"/>
        <v>5104727.2577915043</v>
      </c>
      <c r="L37" s="5"/>
      <c r="M37" s="5">
        <f t="shared" si="1"/>
        <v>5104727.2577915043</v>
      </c>
      <c r="N37" s="5">
        <v>3507</v>
      </c>
      <c r="O37" s="5">
        <f t="shared" si="2"/>
        <v>5108234.2577915043</v>
      </c>
    </row>
    <row r="38" spans="1:15" x14ac:dyDescent="0.3">
      <c r="A38" s="32" t="s">
        <v>26</v>
      </c>
      <c r="E38" s="24">
        <v>44957</v>
      </c>
      <c r="F38" s="24"/>
      <c r="G38" s="24">
        <f t="shared" si="0"/>
        <v>44957</v>
      </c>
      <c r="H38" s="24"/>
      <c r="I38" s="24"/>
      <c r="J38" s="24"/>
      <c r="K38" s="24">
        <f t="shared" si="3"/>
        <v>44957</v>
      </c>
      <c r="L38" s="24"/>
      <c r="M38" s="24">
        <f t="shared" si="1"/>
        <v>44957</v>
      </c>
      <c r="N38" s="24"/>
      <c r="O38" s="24">
        <f t="shared" si="2"/>
        <v>44957</v>
      </c>
    </row>
    <row r="39" spans="1:15" x14ac:dyDescent="0.3">
      <c r="A39" s="61" t="s">
        <v>60</v>
      </c>
      <c r="B39" s="59">
        <v>20</v>
      </c>
      <c r="C39" s="59">
        <v>50</v>
      </c>
      <c r="D39" s="60" t="s">
        <v>61</v>
      </c>
      <c r="E39" s="24"/>
      <c r="F39" s="24"/>
      <c r="G39" s="24"/>
      <c r="H39" s="24"/>
      <c r="I39" s="5">
        <v>13234</v>
      </c>
      <c r="J39" s="5"/>
      <c r="K39" s="24">
        <f t="shared" si="3"/>
        <v>13234</v>
      </c>
      <c r="L39" s="5">
        <v>22037</v>
      </c>
      <c r="M39" s="24">
        <f t="shared" si="1"/>
        <v>35271</v>
      </c>
      <c r="N39" s="5"/>
      <c r="O39" s="24">
        <f t="shared" si="2"/>
        <v>35271</v>
      </c>
    </row>
    <row r="40" spans="1:15" x14ac:dyDescent="0.3">
      <c r="A40" s="22"/>
      <c r="B40" s="11"/>
      <c r="C40" s="11"/>
      <c r="D40" s="16"/>
      <c r="E40" s="5">
        <v>0</v>
      </c>
      <c r="F40" s="5">
        <v>0</v>
      </c>
      <c r="G40" s="5">
        <f t="shared" si="0"/>
        <v>0</v>
      </c>
      <c r="H40" s="5">
        <v>0</v>
      </c>
      <c r="I40" s="5">
        <v>0</v>
      </c>
      <c r="J40" s="5">
        <v>0</v>
      </c>
      <c r="K40" s="5">
        <f t="shared" si="3"/>
        <v>0</v>
      </c>
      <c r="L40" s="5">
        <v>0</v>
      </c>
      <c r="M40" s="5">
        <f t="shared" si="1"/>
        <v>0</v>
      </c>
      <c r="N40" s="5">
        <v>0</v>
      </c>
      <c r="O40" s="5">
        <f t="shared" si="2"/>
        <v>0</v>
      </c>
    </row>
    <row r="41" spans="1:15" s="4" customFormat="1" x14ac:dyDescent="0.3">
      <c r="A41" s="13" t="s">
        <v>45</v>
      </c>
      <c r="B41" s="14"/>
      <c r="C41" s="14"/>
      <c r="E41" s="20">
        <f>E42+E43+E44+E45+E46</f>
        <v>2790998.8375595957</v>
      </c>
      <c r="F41" s="20">
        <f>F42+F43+F44+F45+F46</f>
        <v>0</v>
      </c>
      <c r="G41" s="20">
        <f t="shared" si="0"/>
        <v>2790998.8375595957</v>
      </c>
      <c r="H41" s="20">
        <f>H42+H43+H44+H45+H46</f>
        <v>0</v>
      </c>
      <c r="I41" s="20">
        <f>I42+I43+I44+I45+I46</f>
        <v>0</v>
      </c>
      <c r="J41" s="20">
        <f>J42+J43+J44+J45+J46</f>
        <v>0</v>
      </c>
      <c r="K41" s="20">
        <f t="shared" si="3"/>
        <v>2790998.8375595957</v>
      </c>
      <c r="L41" s="20">
        <f>L42+L43+L44+L45+L46</f>
        <v>5600</v>
      </c>
      <c r="M41" s="20">
        <f t="shared" si="1"/>
        <v>2796598.8375595957</v>
      </c>
      <c r="N41" s="20">
        <f>N42+N43+N44+N45+N46</f>
        <v>68000</v>
      </c>
      <c r="O41" s="20">
        <f t="shared" si="2"/>
        <v>2864598.8375595957</v>
      </c>
    </row>
    <row r="42" spans="1:15" x14ac:dyDescent="0.3">
      <c r="A42" s="15" t="s">
        <v>6</v>
      </c>
      <c r="B42" s="11">
        <v>20</v>
      </c>
      <c r="C42" s="11">
        <v>55</v>
      </c>
      <c r="D42" s="16"/>
      <c r="E42" s="5">
        <v>139529.96900000001</v>
      </c>
      <c r="F42" s="5"/>
      <c r="G42" s="5">
        <f t="shared" si="0"/>
        <v>139529.96900000001</v>
      </c>
      <c r="H42" s="5"/>
      <c r="I42" s="5"/>
      <c r="J42" s="5"/>
      <c r="K42" s="5">
        <f t="shared" si="3"/>
        <v>139529.96900000001</v>
      </c>
      <c r="L42" s="5">
        <v>5600</v>
      </c>
      <c r="M42" s="5">
        <f t="shared" si="1"/>
        <v>145129.96900000001</v>
      </c>
      <c r="N42" s="5">
        <v>-4000</v>
      </c>
      <c r="O42" s="5">
        <f t="shared" si="2"/>
        <v>141129.96900000001</v>
      </c>
    </row>
    <row r="43" spans="1:15" x14ac:dyDescent="0.3">
      <c r="A43" s="15" t="s">
        <v>7</v>
      </c>
      <c r="B43" s="11">
        <v>20</v>
      </c>
      <c r="C43" s="11">
        <v>55</v>
      </c>
      <c r="D43" s="16" t="s">
        <v>8</v>
      </c>
      <c r="E43" s="5">
        <v>2169958</v>
      </c>
      <c r="F43" s="5"/>
      <c r="G43" s="5">
        <f t="shared" si="0"/>
        <v>2169958</v>
      </c>
      <c r="H43" s="5"/>
      <c r="I43" s="5"/>
      <c r="J43" s="5"/>
      <c r="K43" s="5">
        <f t="shared" si="3"/>
        <v>2169958</v>
      </c>
      <c r="L43" s="5"/>
      <c r="M43" s="5">
        <f t="shared" si="1"/>
        <v>2169958</v>
      </c>
      <c r="N43" s="5">
        <v>72000</v>
      </c>
      <c r="O43" s="5">
        <f t="shared" si="2"/>
        <v>2241958</v>
      </c>
    </row>
    <row r="44" spans="1:15" x14ac:dyDescent="0.3">
      <c r="A44" s="21" t="s">
        <v>27</v>
      </c>
      <c r="B44" s="11">
        <v>10</v>
      </c>
      <c r="C44" s="2">
        <v>55</v>
      </c>
      <c r="D44" s="16" t="s">
        <v>28</v>
      </c>
      <c r="E44" s="5">
        <v>5000</v>
      </c>
      <c r="F44" s="5"/>
      <c r="G44" s="5">
        <f t="shared" si="0"/>
        <v>5000</v>
      </c>
      <c r="H44" s="5"/>
      <c r="I44" s="5"/>
      <c r="J44" s="5"/>
      <c r="K44" s="5">
        <f t="shared" si="3"/>
        <v>5000</v>
      </c>
      <c r="L44" s="5"/>
      <c r="M44" s="5">
        <f t="shared" si="1"/>
        <v>5000</v>
      </c>
      <c r="N44" s="5"/>
      <c r="O44" s="5">
        <f t="shared" si="2"/>
        <v>5000</v>
      </c>
    </row>
    <row r="45" spans="1:15" x14ac:dyDescent="0.3">
      <c r="A45" s="21" t="s">
        <v>19</v>
      </c>
      <c r="B45" s="11">
        <v>10</v>
      </c>
      <c r="C45" s="11">
        <v>5</v>
      </c>
      <c r="D45" s="16" t="s">
        <v>20</v>
      </c>
      <c r="E45" s="5">
        <v>375660.21340797364</v>
      </c>
      <c r="F45" s="5"/>
      <c r="G45" s="5">
        <f t="shared" si="0"/>
        <v>375660.21340797364</v>
      </c>
      <c r="H45" s="5"/>
      <c r="I45" s="5"/>
      <c r="J45" s="5"/>
      <c r="K45" s="5">
        <f t="shared" si="3"/>
        <v>375660.21340797364</v>
      </c>
      <c r="L45" s="5"/>
      <c r="M45" s="5">
        <f t="shared" si="1"/>
        <v>375660.21340797364</v>
      </c>
      <c r="N45" s="5"/>
      <c r="O45" s="5">
        <f t="shared" si="2"/>
        <v>375660.21340797364</v>
      </c>
    </row>
    <row r="46" spans="1:15" x14ac:dyDescent="0.3">
      <c r="A46" s="21" t="s">
        <v>21</v>
      </c>
      <c r="B46" s="11">
        <v>10</v>
      </c>
      <c r="C46" s="2">
        <v>55</v>
      </c>
      <c r="D46" s="16" t="s">
        <v>22</v>
      </c>
      <c r="E46" s="5">
        <v>100850.65515162202</v>
      </c>
      <c r="F46" s="5"/>
      <c r="G46" s="5">
        <f t="shared" si="0"/>
        <v>100850.65515162202</v>
      </c>
      <c r="H46" s="5"/>
      <c r="I46" s="5"/>
      <c r="J46" s="5"/>
      <c r="K46" s="5">
        <f t="shared" si="3"/>
        <v>100850.65515162202</v>
      </c>
      <c r="L46" s="5"/>
      <c r="M46" s="5">
        <f t="shared" si="1"/>
        <v>100850.65515162202</v>
      </c>
      <c r="N46" s="5"/>
      <c r="O46" s="5">
        <f t="shared" si="2"/>
        <v>100850.65515162202</v>
      </c>
    </row>
    <row r="47" spans="1:15" x14ac:dyDescent="0.3">
      <c r="E47" s="5">
        <v>0</v>
      </c>
      <c r="F47" s="5">
        <v>0</v>
      </c>
      <c r="G47" s="5">
        <f t="shared" si="0"/>
        <v>0</v>
      </c>
      <c r="H47" s="5">
        <v>0</v>
      </c>
      <c r="I47" s="5">
        <v>0</v>
      </c>
      <c r="J47" s="5">
        <v>0</v>
      </c>
      <c r="K47" s="5">
        <f t="shared" si="3"/>
        <v>0</v>
      </c>
      <c r="L47" s="5">
        <v>0</v>
      </c>
      <c r="M47" s="5">
        <f t="shared" si="1"/>
        <v>0</v>
      </c>
      <c r="N47" s="5">
        <v>0</v>
      </c>
      <c r="O47" s="5">
        <f t="shared" si="2"/>
        <v>0</v>
      </c>
    </row>
    <row r="48" spans="1:15" s="4" customFormat="1" x14ac:dyDescent="0.3">
      <c r="A48" s="13" t="s">
        <v>9</v>
      </c>
      <c r="B48" s="14"/>
      <c r="C48" s="14"/>
      <c r="E48" s="20">
        <f>E49+E50+E51+E52+E53</f>
        <v>523867.68611044734</v>
      </c>
      <c r="F48" s="20">
        <f>F49+F50+F51+F52+F53</f>
        <v>0</v>
      </c>
      <c r="G48" s="20">
        <f t="shared" si="0"/>
        <v>523867.68611044734</v>
      </c>
      <c r="H48" s="20">
        <f>H49+H50+H51+H52+H53</f>
        <v>0</v>
      </c>
      <c r="I48" s="20">
        <f>I49+I50+I51+I52+I53</f>
        <v>0</v>
      </c>
      <c r="J48" s="20">
        <f>J49+J50+J51+J52+J53</f>
        <v>0</v>
      </c>
      <c r="K48" s="20">
        <f t="shared" si="3"/>
        <v>523867.68611044734</v>
      </c>
      <c r="L48" s="20">
        <f>L49+L50+L51+L52+L53</f>
        <v>0</v>
      </c>
      <c r="M48" s="20">
        <f t="shared" si="1"/>
        <v>523867.68611044734</v>
      </c>
      <c r="N48" s="20">
        <f>N49+N50+N51+N52+N53</f>
        <v>0</v>
      </c>
      <c r="O48" s="20">
        <f t="shared" si="2"/>
        <v>523867.68611044734</v>
      </c>
    </row>
    <row r="49" spans="1:15" x14ac:dyDescent="0.3">
      <c r="A49" s="17" t="s">
        <v>10</v>
      </c>
      <c r="B49" s="11">
        <v>10</v>
      </c>
      <c r="C49" s="2">
        <v>601</v>
      </c>
      <c r="D49" s="16"/>
      <c r="E49" s="5">
        <v>14498.32890516</v>
      </c>
      <c r="F49" s="5"/>
      <c r="G49" s="5">
        <f t="shared" si="0"/>
        <v>14498.32890516</v>
      </c>
      <c r="H49" s="5"/>
      <c r="I49" s="5"/>
      <c r="J49" s="5"/>
      <c r="K49" s="5">
        <f t="shared" si="3"/>
        <v>14498.32890516</v>
      </c>
      <c r="L49" s="5"/>
      <c r="M49" s="5">
        <f t="shared" si="1"/>
        <v>14498.32890516</v>
      </c>
      <c r="N49" s="5"/>
      <c r="O49" s="5">
        <f t="shared" si="2"/>
        <v>14498.32890516</v>
      </c>
    </row>
    <row r="50" spans="1:15" x14ac:dyDescent="0.3">
      <c r="A50" s="17" t="s">
        <v>11</v>
      </c>
      <c r="B50" s="11">
        <v>10</v>
      </c>
      <c r="C50" s="2">
        <v>601</v>
      </c>
      <c r="D50" s="16" t="s">
        <v>8</v>
      </c>
      <c r="E50" s="5">
        <v>433076</v>
      </c>
      <c r="F50" s="5"/>
      <c r="G50" s="5">
        <f t="shared" si="0"/>
        <v>433076</v>
      </c>
      <c r="H50" s="5"/>
      <c r="I50" s="5"/>
      <c r="J50" s="5"/>
      <c r="K50" s="5">
        <f t="shared" si="3"/>
        <v>433076</v>
      </c>
      <c r="L50" s="5"/>
      <c r="M50" s="5">
        <f t="shared" si="1"/>
        <v>433076</v>
      </c>
      <c r="N50" s="5"/>
      <c r="O50" s="5">
        <f t="shared" si="2"/>
        <v>433076</v>
      </c>
    </row>
    <row r="51" spans="1:15" x14ac:dyDescent="0.3">
      <c r="A51" s="17" t="s">
        <v>29</v>
      </c>
      <c r="B51" s="11">
        <v>10</v>
      </c>
      <c r="C51" s="2">
        <v>601</v>
      </c>
      <c r="D51" s="16" t="s">
        <v>28</v>
      </c>
      <c r="E51" s="5">
        <v>150</v>
      </c>
      <c r="F51" s="5"/>
      <c r="G51" s="5">
        <f t="shared" si="0"/>
        <v>150</v>
      </c>
      <c r="H51" s="5"/>
      <c r="I51" s="5"/>
      <c r="J51" s="5"/>
      <c r="K51" s="5">
        <f t="shared" si="3"/>
        <v>150</v>
      </c>
      <c r="L51" s="5"/>
      <c r="M51" s="5">
        <f t="shared" si="1"/>
        <v>150</v>
      </c>
      <c r="N51" s="5"/>
      <c r="O51" s="5">
        <f t="shared" si="2"/>
        <v>150</v>
      </c>
    </row>
    <row r="52" spans="1:15" x14ac:dyDescent="0.3">
      <c r="A52" s="17" t="s">
        <v>23</v>
      </c>
      <c r="B52" s="11">
        <v>10</v>
      </c>
      <c r="C52" s="2">
        <v>601</v>
      </c>
      <c r="D52" s="16" t="s">
        <v>20</v>
      </c>
      <c r="E52" s="5">
        <v>45973.226174962918</v>
      </c>
      <c r="F52" s="5"/>
      <c r="G52" s="5">
        <f t="shared" si="0"/>
        <v>45973.226174962918</v>
      </c>
      <c r="H52" s="5"/>
      <c r="I52" s="5"/>
      <c r="J52" s="5"/>
      <c r="K52" s="5">
        <f t="shared" si="3"/>
        <v>45973.226174962918</v>
      </c>
      <c r="L52" s="5"/>
      <c r="M52" s="5">
        <f t="shared" si="1"/>
        <v>45973.226174962918</v>
      </c>
      <c r="N52" s="5"/>
      <c r="O52" s="5">
        <f t="shared" si="2"/>
        <v>45973.226174962918</v>
      </c>
    </row>
    <row r="53" spans="1:15" x14ac:dyDescent="0.3">
      <c r="A53" s="17" t="s">
        <v>24</v>
      </c>
      <c r="B53" s="11">
        <v>10</v>
      </c>
      <c r="C53" s="2">
        <v>601</v>
      </c>
      <c r="D53" s="16" t="s">
        <v>22</v>
      </c>
      <c r="E53" s="5">
        <v>30170.131030324406</v>
      </c>
      <c r="F53" s="5"/>
      <c r="G53" s="5">
        <f t="shared" si="0"/>
        <v>30170.131030324406</v>
      </c>
      <c r="H53" s="5"/>
      <c r="I53" s="5"/>
      <c r="J53" s="5"/>
      <c r="K53" s="5">
        <f t="shared" si="3"/>
        <v>30170.131030324406</v>
      </c>
      <c r="L53" s="5"/>
      <c r="M53" s="5">
        <f t="shared" si="1"/>
        <v>30170.131030324406</v>
      </c>
      <c r="N53" s="5"/>
      <c r="O53" s="5">
        <f t="shared" si="2"/>
        <v>30170.131030324406</v>
      </c>
    </row>
    <row r="54" spans="1:15" x14ac:dyDescent="0.3">
      <c r="A54" s="17"/>
      <c r="B54" s="11"/>
      <c r="D54" s="16"/>
      <c r="E54" s="5"/>
      <c r="F54" s="5"/>
      <c r="G54" s="5"/>
      <c r="H54" s="5"/>
      <c r="I54" s="5"/>
      <c r="J54" s="5"/>
      <c r="K54" s="5">
        <f t="shared" si="3"/>
        <v>0</v>
      </c>
      <c r="L54" s="5"/>
      <c r="M54" s="5">
        <f t="shared" si="1"/>
        <v>0</v>
      </c>
      <c r="N54" s="5"/>
      <c r="O54" s="5">
        <f t="shared" si="2"/>
        <v>0</v>
      </c>
    </row>
    <row r="55" spans="1:15" x14ac:dyDescent="0.3">
      <c r="A55" s="58" t="s">
        <v>65</v>
      </c>
      <c r="B55" s="59">
        <v>20</v>
      </c>
      <c r="C55" s="59">
        <v>55</v>
      </c>
      <c r="D55" s="16"/>
      <c r="E55" s="5"/>
      <c r="F55" s="5"/>
      <c r="G55" s="5"/>
      <c r="H55" s="20">
        <v>29400</v>
      </c>
      <c r="I55" s="5"/>
      <c r="J55" s="5"/>
      <c r="K55" s="20">
        <f t="shared" si="3"/>
        <v>29400</v>
      </c>
      <c r="L55" s="5"/>
      <c r="M55" s="20">
        <f t="shared" si="1"/>
        <v>29400</v>
      </c>
      <c r="N55" s="5"/>
      <c r="O55" s="20">
        <f t="shared" si="2"/>
        <v>29400</v>
      </c>
    </row>
    <row r="56" spans="1:15" x14ac:dyDescent="0.3">
      <c r="A56" s="17"/>
      <c r="B56" s="11"/>
      <c r="D56" s="16"/>
      <c r="E56" s="5"/>
      <c r="F56" s="5"/>
      <c r="G56" s="5"/>
      <c r="H56" s="5"/>
      <c r="I56" s="5"/>
      <c r="J56" s="5"/>
      <c r="K56" s="20">
        <f t="shared" si="3"/>
        <v>0</v>
      </c>
      <c r="L56" s="5"/>
      <c r="M56" s="20">
        <f t="shared" si="1"/>
        <v>0</v>
      </c>
      <c r="N56" s="5"/>
      <c r="O56" s="20">
        <f t="shared" si="2"/>
        <v>0</v>
      </c>
    </row>
    <row r="57" spans="1:15" x14ac:dyDescent="0.3">
      <c r="A57" s="58" t="s">
        <v>57</v>
      </c>
      <c r="B57" s="59">
        <v>20</v>
      </c>
      <c r="C57" s="59">
        <v>55</v>
      </c>
      <c r="D57" s="60" t="s">
        <v>58</v>
      </c>
      <c r="E57" s="5"/>
      <c r="F57" s="5"/>
      <c r="G57" s="5"/>
      <c r="H57" s="20">
        <v>27916</v>
      </c>
      <c r="I57" s="5"/>
      <c r="J57" s="5"/>
      <c r="K57" s="20">
        <f t="shared" si="3"/>
        <v>27916</v>
      </c>
      <c r="L57" s="5"/>
      <c r="M57" s="20">
        <f t="shared" si="1"/>
        <v>27916</v>
      </c>
      <c r="N57" s="5"/>
      <c r="O57" s="20">
        <f t="shared" si="2"/>
        <v>27916</v>
      </c>
    </row>
    <row r="58" spans="1:15" x14ac:dyDescent="0.3">
      <c r="A58" s="17"/>
      <c r="B58" s="18"/>
      <c r="C58" s="18"/>
      <c r="D58" s="19"/>
      <c r="E58" s="5">
        <v>0</v>
      </c>
      <c r="F58" s="5">
        <v>0</v>
      </c>
      <c r="G58" s="5">
        <f t="shared" si="0"/>
        <v>0</v>
      </c>
      <c r="H58" s="5">
        <v>0</v>
      </c>
      <c r="I58" s="5">
        <v>0</v>
      </c>
      <c r="J58" s="5">
        <v>0</v>
      </c>
      <c r="K58" s="5">
        <f t="shared" si="3"/>
        <v>0</v>
      </c>
      <c r="L58" s="5">
        <v>0</v>
      </c>
      <c r="M58" s="5">
        <f t="shared" si="1"/>
        <v>0</v>
      </c>
      <c r="N58" s="5">
        <v>0</v>
      </c>
      <c r="O58" s="5">
        <f t="shared" si="2"/>
        <v>0</v>
      </c>
    </row>
    <row r="59" spans="1:15" s="4" customFormat="1" x14ac:dyDescent="0.3">
      <c r="A59" s="13" t="s">
        <v>12</v>
      </c>
      <c r="B59" s="11">
        <v>60</v>
      </c>
      <c r="C59" s="11">
        <v>61</v>
      </c>
      <c r="D59" s="12"/>
      <c r="E59" s="20">
        <v>8100</v>
      </c>
      <c r="F59" s="20"/>
      <c r="G59" s="20">
        <f t="shared" si="0"/>
        <v>8100</v>
      </c>
      <c r="H59" s="20"/>
      <c r="I59" s="20"/>
      <c r="J59" s="20"/>
      <c r="K59" s="20">
        <f t="shared" si="3"/>
        <v>8100</v>
      </c>
      <c r="L59" s="20"/>
      <c r="M59" s="20">
        <f t="shared" si="1"/>
        <v>8100</v>
      </c>
      <c r="N59" s="20"/>
      <c r="O59" s="20">
        <f t="shared" si="2"/>
        <v>8100</v>
      </c>
    </row>
    <row r="60" spans="1:15" x14ac:dyDescent="0.3">
      <c r="A60" s="15"/>
      <c r="B60" s="11"/>
      <c r="C60" s="11"/>
      <c r="D60" s="16"/>
      <c r="E60" s="1">
        <v>0</v>
      </c>
      <c r="F60" s="1">
        <v>0</v>
      </c>
      <c r="G60" s="1">
        <f t="shared" si="0"/>
        <v>0</v>
      </c>
      <c r="H60" s="1">
        <v>0</v>
      </c>
      <c r="I60" s="1">
        <v>0</v>
      </c>
      <c r="J60" s="1">
        <v>0</v>
      </c>
      <c r="K60" s="1">
        <f t="shared" si="3"/>
        <v>0</v>
      </c>
      <c r="L60" s="1">
        <v>0</v>
      </c>
      <c r="M60" s="1">
        <f t="shared" si="1"/>
        <v>0</v>
      </c>
      <c r="N60" s="1">
        <v>0</v>
      </c>
      <c r="O60" s="1">
        <f t="shared" si="2"/>
        <v>0</v>
      </c>
    </row>
    <row r="61" spans="1:15" x14ac:dyDescent="0.3">
      <c r="E61" s="1">
        <v>0</v>
      </c>
      <c r="F61" s="1">
        <v>0</v>
      </c>
      <c r="G61" s="1">
        <f t="shared" si="0"/>
        <v>0</v>
      </c>
      <c r="H61" s="1">
        <v>0</v>
      </c>
      <c r="I61" s="1">
        <v>0</v>
      </c>
      <c r="J61" s="1">
        <v>0</v>
      </c>
      <c r="K61" s="1">
        <f t="shared" si="3"/>
        <v>0</v>
      </c>
      <c r="L61" s="1">
        <v>0</v>
      </c>
      <c r="M61" s="1">
        <f t="shared" si="1"/>
        <v>0</v>
      </c>
      <c r="N61" s="1">
        <v>0</v>
      </c>
      <c r="O61" s="1">
        <f t="shared" si="2"/>
        <v>0</v>
      </c>
    </row>
    <row r="62" spans="1:15" ht="17.399999999999999" x14ac:dyDescent="0.35">
      <c r="A62" s="7" t="s">
        <v>30</v>
      </c>
      <c r="E62" s="8">
        <f>E63</f>
        <v>2198876.9318181644</v>
      </c>
      <c r="F62" s="8">
        <f>F63</f>
        <v>0</v>
      </c>
      <c r="G62" s="8">
        <f t="shared" si="0"/>
        <v>2198876.9318181644</v>
      </c>
      <c r="H62" s="8">
        <f>H63</f>
        <v>40674</v>
      </c>
      <c r="I62" s="8">
        <f>I63</f>
        <v>5234</v>
      </c>
      <c r="J62" s="8">
        <f>J63</f>
        <v>0</v>
      </c>
      <c r="K62" s="8">
        <f t="shared" si="3"/>
        <v>2244784.9318181644</v>
      </c>
      <c r="L62" s="8">
        <f>L63</f>
        <v>600</v>
      </c>
      <c r="M62" s="8">
        <f t="shared" si="1"/>
        <v>2245384.9318181644</v>
      </c>
      <c r="N62" s="8">
        <f>N63</f>
        <v>268</v>
      </c>
      <c r="O62" s="8">
        <f t="shared" si="2"/>
        <v>2245652.9318181644</v>
      </c>
    </row>
    <row r="63" spans="1:15" ht="17.399999999999999" x14ac:dyDescent="0.35">
      <c r="A63" s="7" t="s">
        <v>46</v>
      </c>
      <c r="E63" s="8">
        <f>E64+E65</f>
        <v>2198876.9318181644</v>
      </c>
      <c r="F63" s="8">
        <f>F64+F65</f>
        <v>0</v>
      </c>
      <c r="G63" s="8">
        <f t="shared" si="0"/>
        <v>2198876.9318181644</v>
      </c>
      <c r="H63" s="8">
        <f>H64+H65</f>
        <v>40674</v>
      </c>
      <c r="I63" s="8">
        <f>I64+I65</f>
        <v>5234</v>
      </c>
      <c r="J63" s="8">
        <f>J64+J65</f>
        <v>0</v>
      </c>
      <c r="K63" s="8">
        <f t="shared" si="3"/>
        <v>2244784.9318181644</v>
      </c>
      <c r="L63" s="8">
        <f>L64+L65</f>
        <v>600</v>
      </c>
      <c r="M63" s="8">
        <f>K63+L63</f>
        <v>2245384.9318181644</v>
      </c>
      <c r="N63" s="8">
        <f>N64+N65</f>
        <v>268</v>
      </c>
      <c r="O63" s="8">
        <f t="shared" si="2"/>
        <v>2245652.9318181644</v>
      </c>
    </row>
    <row r="64" spans="1:15" ht="15.6" x14ac:dyDescent="0.3">
      <c r="A64" s="9" t="s">
        <v>13</v>
      </c>
      <c r="E64" s="10">
        <f>E67+E72</f>
        <v>2178761.8142606993</v>
      </c>
      <c r="F64" s="10">
        <f>F67+F72</f>
        <v>0</v>
      </c>
      <c r="G64" s="10">
        <f t="shared" si="0"/>
        <v>2178761.8142606993</v>
      </c>
      <c r="H64" s="10">
        <f>H67+H72+H84</f>
        <v>40674</v>
      </c>
      <c r="I64" s="10">
        <f>I67+I72</f>
        <v>5234</v>
      </c>
      <c r="J64" s="10">
        <f>J67+J72</f>
        <v>0</v>
      </c>
      <c r="K64" s="10">
        <f t="shared" si="3"/>
        <v>2224669.8142606993</v>
      </c>
      <c r="L64" s="10">
        <f>L67+L72+L84</f>
        <v>600</v>
      </c>
      <c r="M64" s="10">
        <f t="shared" si="1"/>
        <v>2225269.8142606993</v>
      </c>
      <c r="N64" s="10">
        <f>N67+N72+N84</f>
        <v>268</v>
      </c>
      <c r="O64" s="10">
        <f t="shared" si="2"/>
        <v>2225537.8142606993</v>
      </c>
    </row>
    <row r="65" spans="1:15" ht="15.6" x14ac:dyDescent="0.3">
      <c r="A65" s="28" t="s">
        <v>47</v>
      </c>
      <c r="E65" s="29">
        <f>E78</f>
        <v>20115.117557465008</v>
      </c>
      <c r="F65" s="29">
        <f>F78</f>
        <v>0</v>
      </c>
      <c r="G65" s="29">
        <f t="shared" si="0"/>
        <v>20115.117557465008</v>
      </c>
      <c r="H65" s="29">
        <f>H78</f>
        <v>0</v>
      </c>
      <c r="I65" s="29">
        <f>I78</f>
        <v>0</v>
      </c>
      <c r="J65" s="29">
        <f>J78</f>
        <v>0</v>
      </c>
      <c r="K65" s="29">
        <f t="shared" si="3"/>
        <v>20115.117557465008</v>
      </c>
      <c r="L65" s="29">
        <f>L78</f>
        <v>0</v>
      </c>
      <c r="M65" s="29">
        <f t="shared" si="1"/>
        <v>20115.117557465008</v>
      </c>
      <c r="N65" s="29">
        <f>N78</f>
        <v>0</v>
      </c>
      <c r="O65" s="29">
        <f t="shared" si="2"/>
        <v>20115.117557465008</v>
      </c>
    </row>
    <row r="66" spans="1:15" x14ac:dyDescent="0.3">
      <c r="E66" s="1">
        <v>0</v>
      </c>
      <c r="F66" s="1">
        <v>0</v>
      </c>
      <c r="G66" s="1">
        <f t="shared" si="0"/>
        <v>0</v>
      </c>
      <c r="H66" s="1">
        <v>0</v>
      </c>
      <c r="I66" s="1">
        <v>0</v>
      </c>
      <c r="J66" s="1">
        <v>0</v>
      </c>
      <c r="K66" s="1">
        <f t="shared" si="3"/>
        <v>0</v>
      </c>
      <c r="L66" s="1">
        <v>0</v>
      </c>
      <c r="M66" s="1">
        <f t="shared" si="1"/>
        <v>0</v>
      </c>
      <c r="N66" s="1">
        <v>0</v>
      </c>
      <c r="O66" s="1">
        <f t="shared" si="2"/>
        <v>0</v>
      </c>
    </row>
    <row r="67" spans="1:15" s="4" customFormat="1" x14ac:dyDescent="0.3">
      <c r="A67" s="13" t="s">
        <v>3</v>
      </c>
      <c r="B67" s="14"/>
      <c r="C67" s="14"/>
      <c r="E67" s="6">
        <f>E68+E69</f>
        <v>2056120.1122794203</v>
      </c>
      <c r="F67" s="6">
        <f>F68+F69</f>
        <v>0</v>
      </c>
      <c r="G67" s="6">
        <f t="shared" si="0"/>
        <v>2056120.1122794203</v>
      </c>
      <c r="H67" s="6">
        <f>H68+H69+H70</f>
        <v>30674</v>
      </c>
      <c r="I67" s="6">
        <f>I68+I69+I70</f>
        <v>5234</v>
      </c>
      <c r="J67" s="6">
        <f>J68+J69+J70</f>
        <v>0</v>
      </c>
      <c r="K67" s="6">
        <f t="shared" si="3"/>
        <v>2092028.1122794203</v>
      </c>
      <c r="L67" s="6">
        <f>L68+L69+L70</f>
        <v>0</v>
      </c>
      <c r="M67" s="6">
        <f t="shared" si="1"/>
        <v>2092028.1122794203</v>
      </c>
      <c r="N67" s="6">
        <f>N68+N69+N70</f>
        <v>3268</v>
      </c>
      <c r="O67" s="6">
        <f t="shared" si="2"/>
        <v>2095296.1122794203</v>
      </c>
    </row>
    <row r="68" spans="1:15" x14ac:dyDescent="0.3">
      <c r="A68" s="15" t="s">
        <v>17</v>
      </c>
      <c r="B68" s="11">
        <v>10</v>
      </c>
      <c r="C68" s="11">
        <v>50</v>
      </c>
      <c r="D68" s="16" t="s">
        <v>15</v>
      </c>
      <c r="E68" s="5">
        <v>1199538.1122794203</v>
      </c>
      <c r="F68" s="5"/>
      <c r="G68" s="5">
        <f t="shared" si="0"/>
        <v>1199538.1122794203</v>
      </c>
      <c r="H68" s="5"/>
      <c r="I68" s="5"/>
      <c r="J68" s="5"/>
      <c r="K68" s="5">
        <f t="shared" si="3"/>
        <v>1199538.1122794203</v>
      </c>
      <c r="L68" s="5"/>
      <c r="M68" s="5">
        <f t="shared" si="1"/>
        <v>1199538.1122794203</v>
      </c>
      <c r="N68" s="5"/>
      <c r="O68" s="5">
        <f t="shared" si="2"/>
        <v>1199538.1122794203</v>
      </c>
    </row>
    <row r="69" spans="1:15" x14ac:dyDescent="0.3">
      <c r="A69" s="15" t="s">
        <v>18</v>
      </c>
      <c r="B69" s="11">
        <v>20</v>
      </c>
      <c r="C69" s="11">
        <v>50</v>
      </c>
      <c r="D69" s="16"/>
      <c r="E69" s="5">
        <v>856582</v>
      </c>
      <c r="F69" s="5"/>
      <c r="G69" s="5">
        <f t="shared" si="0"/>
        <v>856582</v>
      </c>
      <c r="H69" s="5">
        <v>30674</v>
      </c>
      <c r="I69" s="5"/>
      <c r="J69" s="5"/>
      <c r="K69" s="5">
        <f t="shared" si="3"/>
        <v>887256</v>
      </c>
      <c r="L69" s="5"/>
      <c r="M69" s="5">
        <f t="shared" si="1"/>
        <v>887256</v>
      </c>
      <c r="N69" s="5">
        <v>3268</v>
      </c>
      <c r="O69" s="5">
        <f t="shared" si="2"/>
        <v>890524</v>
      </c>
    </row>
    <row r="70" spans="1:15" x14ac:dyDescent="0.3">
      <c r="A70" s="61" t="s">
        <v>60</v>
      </c>
      <c r="B70" s="59">
        <v>20</v>
      </c>
      <c r="C70" s="59">
        <v>50</v>
      </c>
      <c r="D70" s="60" t="s">
        <v>61</v>
      </c>
      <c r="E70" s="5"/>
      <c r="F70" s="5"/>
      <c r="G70" s="5"/>
      <c r="H70" s="5"/>
      <c r="I70" s="5">
        <v>5234</v>
      </c>
      <c r="J70" s="5"/>
      <c r="K70" s="5">
        <f t="shared" si="3"/>
        <v>5234</v>
      </c>
      <c r="L70" s="5"/>
      <c r="M70" s="5">
        <f t="shared" si="1"/>
        <v>5234</v>
      </c>
      <c r="N70" s="5"/>
      <c r="O70" s="5">
        <f t="shared" si="2"/>
        <v>5234</v>
      </c>
    </row>
    <row r="71" spans="1:15" x14ac:dyDescent="0.3">
      <c r="A71" s="23"/>
      <c r="B71" s="11"/>
      <c r="C71" s="11"/>
      <c r="D71" s="16"/>
      <c r="E71" s="5">
        <v>0</v>
      </c>
      <c r="F71" s="5">
        <v>0</v>
      </c>
      <c r="G71" s="5">
        <f t="shared" si="0"/>
        <v>0</v>
      </c>
      <c r="H71" s="5">
        <v>0</v>
      </c>
      <c r="I71" s="5">
        <v>0</v>
      </c>
      <c r="J71" s="5">
        <v>0</v>
      </c>
      <c r="K71" s="5">
        <f t="shared" si="3"/>
        <v>0</v>
      </c>
      <c r="L71" s="5">
        <v>0</v>
      </c>
      <c r="M71" s="5">
        <f t="shared" ref="M71:M134" si="6">K71+L71</f>
        <v>0</v>
      </c>
      <c r="N71" s="5">
        <v>0</v>
      </c>
      <c r="O71" s="5">
        <f t="shared" ref="O71:O134" si="7">M71+N71</f>
        <v>0</v>
      </c>
    </row>
    <row r="72" spans="1:15" s="4" customFormat="1" x14ac:dyDescent="0.3">
      <c r="A72" s="13" t="s">
        <v>45</v>
      </c>
      <c r="B72" s="14"/>
      <c r="C72" s="14"/>
      <c r="E72" s="20">
        <f>E73+E74+E75+E76</f>
        <v>122641.70198127913</v>
      </c>
      <c r="F72" s="20">
        <f>F73+F74+F75+F76</f>
        <v>0</v>
      </c>
      <c r="G72" s="20">
        <f t="shared" si="0"/>
        <v>122641.70198127913</v>
      </c>
      <c r="H72" s="20">
        <f>H73+H74+H75+H76</f>
        <v>0</v>
      </c>
      <c r="I72" s="20">
        <f>I73+I74+I75+I76</f>
        <v>0</v>
      </c>
      <c r="J72" s="20">
        <f>J73+J74+J75+J76</f>
        <v>0</v>
      </c>
      <c r="K72" s="20">
        <f t="shared" ref="K72:K135" si="8">G72+J72+H72+I72</f>
        <v>122641.70198127913</v>
      </c>
      <c r="L72" s="20">
        <f>L73+L74+L75+L76</f>
        <v>1200</v>
      </c>
      <c r="M72" s="20">
        <f t="shared" si="6"/>
        <v>123841.70198127913</v>
      </c>
      <c r="N72" s="20">
        <f>N73+N74+N75+N76</f>
        <v>-3000</v>
      </c>
      <c r="O72" s="20">
        <f t="shared" si="7"/>
        <v>120841.70198127913</v>
      </c>
    </row>
    <row r="73" spans="1:15" x14ac:dyDescent="0.3">
      <c r="A73" s="15" t="s">
        <v>6</v>
      </c>
      <c r="B73" s="11">
        <v>20</v>
      </c>
      <c r="C73" s="11">
        <v>55</v>
      </c>
      <c r="D73" s="16"/>
      <c r="E73" s="5">
        <v>25468.546999999999</v>
      </c>
      <c r="F73" s="5"/>
      <c r="G73" s="5">
        <f t="shared" si="0"/>
        <v>25468.546999999999</v>
      </c>
      <c r="H73" s="5"/>
      <c r="I73" s="5"/>
      <c r="J73" s="5"/>
      <c r="K73" s="5">
        <f t="shared" si="8"/>
        <v>25468.546999999999</v>
      </c>
      <c r="L73" s="5">
        <v>1200</v>
      </c>
      <c r="M73" s="5">
        <f t="shared" si="6"/>
        <v>26668.546999999999</v>
      </c>
      <c r="N73" s="5">
        <v>-3000</v>
      </c>
      <c r="O73" s="5">
        <f t="shared" si="7"/>
        <v>23668.546999999999</v>
      </c>
    </row>
    <row r="74" spans="1:15" x14ac:dyDescent="0.3">
      <c r="A74" s="15" t="s">
        <v>7</v>
      </c>
      <c r="B74" s="11">
        <v>20</v>
      </c>
      <c r="C74" s="11">
        <v>55</v>
      </c>
      <c r="D74" s="16" t="s">
        <v>8</v>
      </c>
      <c r="E74" s="5">
        <v>47754</v>
      </c>
      <c r="F74" s="5"/>
      <c r="G74" s="5">
        <f t="shared" si="0"/>
        <v>47754</v>
      </c>
      <c r="H74" s="5"/>
      <c r="I74" s="5"/>
      <c r="J74" s="5"/>
      <c r="K74" s="5">
        <f t="shared" si="8"/>
        <v>47754</v>
      </c>
      <c r="L74" s="5"/>
      <c r="M74" s="5">
        <f t="shared" si="6"/>
        <v>47754</v>
      </c>
      <c r="N74" s="5"/>
      <c r="O74" s="5">
        <f t="shared" si="7"/>
        <v>47754</v>
      </c>
    </row>
    <row r="75" spans="1:15" x14ac:dyDescent="0.3">
      <c r="A75" s="21" t="s">
        <v>19</v>
      </c>
      <c r="B75" s="11">
        <v>10</v>
      </c>
      <c r="C75" s="11">
        <v>5</v>
      </c>
      <c r="D75" s="16" t="s">
        <v>20</v>
      </c>
      <c r="E75" s="5">
        <v>38877.844650113031</v>
      </c>
      <c r="F75" s="5"/>
      <c r="G75" s="5">
        <f t="shared" si="0"/>
        <v>38877.844650113031</v>
      </c>
      <c r="H75" s="5"/>
      <c r="I75" s="5"/>
      <c r="J75" s="5"/>
      <c r="K75" s="5">
        <f t="shared" si="8"/>
        <v>38877.844650113031</v>
      </c>
      <c r="L75" s="5"/>
      <c r="M75" s="5">
        <f t="shared" si="6"/>
        <v>38877.844650113031</v>
      </c>
      <c r="N75" s="5"/>
      <c r="O75" s="5">
        <f t="shared" si="7"/>
        <v>38877.844650113031</v>
      </c>
    </row>
    <row r="76" spans="1:15" x14ac:dyDescent="0.3">
      <c r="A76" s="21" t="s">
        <v>21</v>
      </c>
      <c r="B76" s="11">
        <v>10</v>
      </c>
      <c r="C76" s="2">
        <v>55</v>
      </c>
      <c r="D76" s="16" t="s">
        <v>22</v>
      </c>
      <c r="E76" s="5">
        <v>10541.310331166118</v>
      </c>
      <c r="F76" s="5"/>
      <c r="G76" s="5">
        <f t="shared" si="0"/>
        <v>10541.310331166118</v>
      </c>
      <c r="H76" s="5"/>
      <c r="I76" s="5"/>
      <c r="J76" s="5"/>
      <c r="K76" s="5">
        <f t="shared" si="8"/>
        <v>10541.310331166118</v>
      </c>
      <c r="L76" s="5"/>
      <c r="M76" s="5">
        <f t="shared" si="6"/>
        <v>10541.310331166118</v>
      </c>
      <c r="N76" s="5"/>
      <c r="O76" s="5">
        <f t="shared" si="7"/>
        <v>10541.310331166118</v>
      </c>
    </row>
    <row r="77" spans="1:15" x14ac:dyDescent="0.3">
      <c r="E77" s="5">
        <v>0</v>
      </c>
      <c r="F77" s="5">
        <v>0</v>
      </c>
      <c r="G77" s="5">
        <f t="shared" si="0"/>
        <v>0</v>
      </c>
      <c r="H77" s="5">
        <v>0</v>
      </c>
      <c r="I77" s="5">
        <v>0</v>
      </c>
      <c r="J77" s="5">
        <v>0</v>
      </c>
      <c r="K77" s="5">
        <f t="shared" si="8"/>
        <v>0</v>
      </c>
      <c r="L77" s="5">
        <v>0</v>
      </c>
      <c r="M77" s="5">
        <f t="shared" si="6"/>
        <v>0</v>
      </c>
      <c r="N77" s="5">
        <v>0</v>
      </c>
      <c r="O77" s="5">
        <f t="shared" si="7"/>
        <v>0</v>
      </c>
    </row>
    <row r="78" spans="1:15" s="4" customFormat="1" x14ac:dyDescent="0.3">
      <c r="A78" s="13" t="s">
        <v>9</v>
      </c>
      <c r="B78" s="14"/>
      <c r="C78" s="14"/>
      <c r="E78" s="20">
        <f>E79+E80+E81+E82</f>
        <v>20115.117557465008</v>
      </c>
      <c r="F78" s="20">
        <f>F79+F80+F81+F82</f>
        <v>0</v>
      </c>
      <c r="G78" s="20">
        <f t="shared" si="0"/>
        <v>20115.117557465008</v>
      </c>
      <c r="H78" s="20">
        <f>H79+H80+H81+H82</f>
        <v>0</v>
      </c>
      <c r="I78" s="20">
        <f>I79+I80+I81+I82</f>
        <v>0</v>
      </c>
      <c r="J78" s="20">
        <f>J79+J80+J81+J82</f>
        <v>0</v>
      </c>
      <c r="K78" s="20">
        <f t="shared" si="8"/>
        <v>20115.117557465008</v>
      </c>
      <c r="L78" s="20">
        <f>L79+L80+L81+L82</f>
        <v>0</v>
      </c>
      <c r="M78" s="20">
        <f t="shared" si="6"/>
        <v>20115.117557465008</v>
      </c>
      <c r="N78" s="20">
        <f>N79+N80+N81+N82</f>
        <v>0</v>
      </c>
      <c r="O78" s="20">
        <f t="shared" si="7"/>
        <v>20115.117557465008</v>
      </c>
    </row>
    <row r="79" spans="1:15" x14ac:dyDescent="0.3">
      <c r="A79" s="17" t="s">
        <v>10</v>
      </c>
      <c r="B79" s="11">
        <v>10</v>
      </c>
      <c r="C79" s="2">
        <v>601</v>
      </c>
      <c r="D79" s="16"/>
      <c r="E79" s="5">
        <v>2646.3947049434664</v>
      </c>
      <c r="F79" s="5"/>
      <c r="G79" s="5">
        <f t="shared" ref="G79:G150" si="9">E79+F79</f>
        <v>2646.3947049434664</v>
      </c>
      <c r="H79" s="5"/>
      <c r="I79" s="5"/>
      <c r="J79" s="5"/>
      <c r="K79" s="5">
        <f t="shared" si="8"/>
        <v>2646.3947049434664</v>
      </c>
      <c r="L79" s="5"/>
      <c r="M79" s="5">
        <f t="shared" si="6"/>
        <v>2646.3947049434664</v>
      </c>
      <c r="N79" s="5"/>
      <c r="O79" s="5">
        <f t="shared" si="7"/>
        <v>2646.3947049434664</v>
      </c>
    </row>
    <row r="80" spans="1:15" x14ac:dyDescent="0.3">
      <c r="A80" s="17" t="s">
        <v>11</v>
      </c>
      <c r="B80" s="11">
        <v>10</v>
      </c>
      <c r="C80" s="2">
        <v>601</v>
      </c>
      <c r="D80" s="16" t="s">
        <v>8</v>
      </c>
      <c r="E80" s="5">
        <v>9551</v>
      </c>
      <c r="F80" s="5"/>
      <c r="G80" s="5">
        <f t="shared" si="9"/>
        <v>9551</v>
      </c>
      <c r="H80" s="5"/>
      <c r="I80" s="5"/>
      <c r="J80" s="5"/>
      <c r="K80" s="5">
        <f t="shared" si="8"/>
        <v>9551</v>
      </c>
      <c r="L80" s="5"/>
      <c r="M80" s="5">
        <f t="shared" si="6"/>
        <v>9551</v>
      </c>
      <c r="N80" s="5"/>
      <c r="O80" s="5">
        <f t="shared" si="7"/>
        <v>9551</v>
      </c>
    </row>
    <row r="81" spans="1:15" x14ac:dyDescent="0.3">
      <c r="A81" s="17" t="s">
        <v>23</v>
      </c>
      <c r="B81" s="11">
        <v>10</v>
      </c>
      <c r="C81" s="2">
        <v>601</v>
      </c>
      <c r="D81" s="16" t="s">
        <v>20</v>
      </c>
      <c r="E81" s="5">
        <v>5809.4607862883186</v>
      </c>
      <c r="F81" s="5"/>
      <c r="G81" s="5">
        <f t="shared" si="9"/>
        <v>5809.4607862883186</v>
      </c>
      <c r="H81" s="5"/>
      <c r="I81" s="5"/>
      <c r="J81" s="5"/>
      <c r="K81" s="5">
        <f t="shared" si="8"/>
        <v>5809.4607862883186</v>
      </c>
      <c r="L81" s="5"/>
      <c r="M81" s="5">
        <f t="shared" si="6"/>
        <v>5809.4607862883186</v>
      </c>
      <c r="N81" s="5"/>
      <c r="O81" s="5">
        <f t="shared" si="7"/>
        <v>5809.4607862883186</v>
      </c>
    </row>
    <row r="82" spans="1:15" x14ac:dyDescent="0.3">
      <c r="A82" s="17" t="s">
        <v>24</v>
      </c>
      <c r="B82" s="11">
        <v>10</v>
      </c>
      <c r="C82" s="2">
        <v>601</v>
      </c>
      <c r="D82" s="16" t="s">
        <v>22</v>
      </c>
      <c r="E82" s="5">
        <v>2108.2620662332238</v>
      </c>
      <c r="F82" s="5"/>
      <c r="G82" s="5">
        <f t="shared" si="9"/>
        <v>2108.2620662332238</v>
      </c>
      <c r="H82" s="5"/>
      <c r="I82" s="5"/>
      <c r="J82" s="5"/>
      <c r="K82" s="5">
        <f t="shared" si="8"/>
        <v>2108.2620662332238</v>
      </c>
      <c r="L82" s="5"/>
      <c r="M82" s="5">
        <f t="shared" si="6"/>
        <v>2108.2620662332238</v>
      </c>
      <c r="N82" s="5"/>
      <c r="O82" s="5">
        <f t="shared" si="7"/>
        <v>2108.2620662332238</v>
      </c>
    </row>
    <row r="83" spans="1:15" x14ac:dyDescent="0.3">
      <c r="A83" s="17"/>
      <c r="B83" s="11"/>
      <c r="D83" s="16"/>
      <c r="E83" s="5"/>
      <c r="F83" s="5"/>
      <c r="G83" s="5"/>
      <c r="H83" s="5"/>
      <c r="I83" s="5"/>
      <c r="J83" s="5"/>
      <c r="K83" s="5">
        <f t="shared" si="8"/>
        <v>0</v>
      </c>
      <c r="L83" s="5"/>
      <c r="M83" s="5">
        <f t="shared" si="6"/>
        <v>0</v>
      </c>
      <c r="N83" s="5"/>
      <c r="O83" s="5">
        <f t="shared" si="7"/>
        <v>0</v>
      </c>
    </row>
    <row r="84" spans="1:15" x14ac:dyDescent="0.3">
      <c r="A84" s="58" t="s">
        <v>57</v>
      </c>
      <c r="B84" s="59">
        <v>20</v>
      </c>
      <c r="C84" s="59">
        <v>55</v>
      </c>
      <c r="D84" s="60" t="s">
        <v>58</v>
      </c>
      <c r="E84" s="5"/>
      <c r="F84" s="5"/>
      <c r="G84" s="5"/>
      <c r="H84" s="20">
        <v>10000</v>
      </c>
      <c r="I84" s="5"/>
      <c r="J84" s="5"/>
      <c r="K84" s="20">
        <f t="shared" si="8"/>
        <v>10000</v>
      </c>
      <c r="L84" s="20">
        <v>-600</v>
      </c>
      <c r="M84" s="20">
        <f t="shared" si="6"/>
        <v>9400</v>
      </c>
      <c r="N84" s="5"/>
      <c r="O84" s="20">
        <f t="shared" si="7"/>
        <v>9400</v>
      </c>
    </row>
    <row r="85" spans="1:15" x14ac:dyDescent="0.3">
      <c r="A85" s="17"/>
      <c r="B85" s="18"/>
      <c r="C85" s="18"/>
      <c r="D85" s="19"/>
      <c r="E85" s="1">
        <v>0</v>
      </c>
      <c r="F85" s="1">
        <v>0</v>
      </c>
      <c r="G85" s="1">
        <f t="shared" si="9"/>
        <v>0</v>
      </c>
      <c r="H85" s="1">
        <v>0</v>
      </c>
      <c r="I85" s="1">
        <v>0</v>
      </c>
      <c r="J85" s="1">
        <v>0</v>
      </c>
      <c r="K85" s="1">
        <f t="shared" si="8"/>
        <v>0</v>
      </c>
      <c r="L85" s="1">
        <v>0</v>
      </c>
      <c r="M85" s="1">
        <f t="shared" si="6"/>
        <v>0</v>
      </c>
      <c r="N85" s="1">
        <v>0</v>
      </c>
      <c r="O85" s="1">
        <f t="shared" si="7"/>
        <v>0</v>
      </c>
    </row>
    <row r="86" spans="1:15" x14ac:dyDescent="0.3">
      <c r="A86" s="17"/>
      <c r="B86" s="18"/>
      <c r="C86" s="18"/>
      <c r="D86" s="19"/>
      <c r="E86" s="1">
        <v>0</v>
      </c>
      <c r="F86" s="1">
        <v>0</v>
      </c>
      <c r="G86" s="1">
        <f t="shared" si="9"/>
        <v>0</v>
      </c>
      <c r="H86" s="1">
        <v>0</v>
      </c>
      <c r="I86" s="1">
        <v>0</v>
      </c>
      <c r="J86" s="1">
        <v>0</v>
      </c>
      <c r="K86" s="1">
        <f t="shared" si="8"/>
        <v>0</v>
      </c>
      <c r="L86" s="1">
        <v>0</v>
      </c>
      <c r="M86" s="1">
        <f t="shared" si="6"/>
        <v>0</v>
      </c>
      <c r="N86" s="1">
        <v>0</v>
      </c>
      <c r="O86" s="1">
        <f t="shared" si="7"/>
        <v>0</v>
      </c>
    </row>
    <row r="87" spans="1:15" ht="17.399999999999999" x14ac:dyDescent="0.35">
      <c r="A87" s="7" t="s">
        <v>32</v>
      </c>
      <c r="B87" s="18"/>
      <c r="C87" s="18"/>
      <c r="D87" s="19"/>
      <c r="E87" s="8">
        <f>E88</f>
        <v>6180365.094637393</v>
      </c>
      <c r="F87" s="8">
        <f>F88</f>
        <v>-30611</v>
      </c>
      <c r="G87" s="8">
        <f t="shared" si="9"/>
        <v>6149754.094637393</v>
      </c>
      <c r="H87" s="8">
        <f>H88</f>
        <v>72215</v>
      </c>
      <c r="I87" s="8">
        <f>I88</f>
        <v>7526</v>
      </c>
      <c r="J87" s="8">
        <f>J88</f>
        <v>0</v>
      </c>
      <c r="K87" s="8">
        <f t="shared" si="8"/>
        <v>6229495.094637393</v>
      </c>
      <c r="L87" s="8">
        <f>L88</f>
        <v>-61094</v>
      </c>
      <c r="M87" s="8">
        <f t="shared" si="6"/>
        <v>6168401.094637393</v>
      </c>
      <c r="N87" s="8">
        <f>N88</f>
        <v>1600</v>
      </c>
      <c r="O87" s="8">
        <f t="shared" si="7"/>
        <v>6170001.094637393</v>
      </c>
    </row>
    <row r="88" spans="1:15" ht="17.399999999999999" x14ac:dyDescent="0.35">
      <c r="A88" s="7" t="s">
        <v>46</v>
      </c>
      <c r="B88" s="18"/>
      <c r="C88" s="18"/>
      <c r="D88" s="19"/>
      <c r="E88" s="8">
        <f>E89+E90</f>
        <v>6180365.094637393</v>
      </c>
      <c r="F88" s="8">
        <f>F89+F90</f>
        <v>-30611</v>
      </c>
      <c r="G88" s="8">
        <f t="shared" si="9"/>
        <v>6149754.094637393</v>
      </c>
      <c r="H88" s="8">
        <f>H89+H90</f>
        <v>72215</v>
      </c>
      <c r="I88" s="8">
        <f>I89+I90</f>
        <v>7526</v>
      </c>
      <c r="J88" s="8">
        <f>J89+J90</f>
        <v>0</v>
      </c>
      <c r="K88" s="8">
        <f t="shared" si="8"/>
        <v>6229495.094637393</v>
      </c>
      <c r="L88" s="8">
        <f>L89+L90</f>
        <v>-61094</v>
      </c>
      <c r="M88" s="8">
        <f t="shared" si="6"/>
        <v>6168401.094637393</v>
      </c>
      <c r="N88" s="8">
        <f>N89+N90</f>
        <v>1600</v>
      </c>
      <c r="O88" s="8">
        <f t="shared" si="7"/>
        <v>6170001.094637393</v>
      </c>
    </row>
    <row r="89" spans="1:15" ht="15.6" x14ac:dyDescent="0.3">
      <c r="A89" s="9" t="s">
        <v>13</v>
      </c>
      <c r="B89" s="18"/>
      <c r="C89" s="18"/>
      <c r="D89" s="19"/>
      <c r="E89" s="10">
        <f>E92+E99+E113</f>
        <v>5978264.4863041965</v>
      </c>
      <c r="F89" s="10">
        <f>F92+F99+F113</f>
        <v>-30611</v>
      </c>
      <c r="G89" s="10">
        <f t="shared" si="9"/>
        <v>5947653.4863041965</v>
      </c>
      <c r="H89" s="10">
        <f>H92+H99+H113+H111</f>
        <v>72215</v>
      </c>
      <c r="I89" s="10">
        <f>I92+I99+I113</f>
        <v>7526</v>
      </c>
      <c r="J89" s="10">
        <f>J92+J99+J113</f>
        <v>0</v>
      </c>
      <c r="K89" s="10">
        <f t="shared" si="8"/>
        <v>6027394.4863041965</v>
      </c>
      <c r="L89" s="10">
        <f>L92+L99+L113</f>
        <v>-61094</v>
      </c>
      <c r="M89" s="10">
        <f t="shared" si="6"/>
        <v>5966300.4863041965</v>
      </c>
      <c r="N89" s="10">
        <f>N92+N99+N113</f>
        <v>1600</v>
      </c>
      <c r="O89" s="10">
        <f t="shared" si="7"/>
        <v>5967900.4863041965</v>
      </c>
    </row>
    <row r="90" spans="1:15" ht="15.6" x14ac:dyDescent="0.3">
      <c r="A90" s="28" t="s">
        <v>47</v>
      </c>
      <c r="B90" s="18"/>
      <c r="C90" s="18"/>
      <c r="D90" s="19"/>
      <c r="E90" s="29">
        <f>E105</f>
        <v>202100.6083331969</v>
      </c>
      <c r="F90" s="29">
        <f>F105</f>
        <v>0</v>
      </c>
      <c r="G90" s="29">
        <f t="shared" si="9"/>
        <v>202100.6083331969</v>
      </c>
      <c r="H90" s="29">
        <f>H105</f>
        <v>0</v>
      </c>
      <c r="I90" s="29">
        <f>I105</f>
        <v>0</v>
      </c>
      <c r="J90" s="29">
        <f>J105</f>
        <v>0</v>
      </c>
      <c r="K90" s="29">
        <f t="shared" si="8"/>
        <v>202100.6083331969</v>
      </c>
      <c r="L90" s="29">
        <f>L105</f>
        <v>0</v>
      </c>
      <c r="M90" s="29">
        <f t="shared" si="6"/>
        <v>202100.6083331969</v>
      </c>
      <c r="N90" s="29">
        <f>N105</f>
        <v>0</v>
      </c>
      <c r="O90" s="29">
        <f t="shared" si="7"/>
        <v>202100.6083331969</v>
      </c>
    </row>
    <row r="91" spans="1:15" x14ac:dyDescent="0.3">
      <c r="A91" s="17"/>
      <c r="B91" s="18"/>
      <c r="C91" s="18"/>
      <c r="D91" s="19"/>
      <c r="E91" s="1">
        <v>0</v>
      </c>
      <c r="F91" s="1">
        <v>0</v>
      </c>
      <c r="G91" s="1">
        <f t="shared" si="9"/>
        <v>0</v>
      </c>
      <c r="H91" s="1">
        <v>0</v>
      </c>
      <c r="I91" s="1">
        <v>0</v>
      </c>
      <c r="J91" s="1">
        <v>0</v>
      </c>
      <c r="K91" s="1">
        <f t="shared" si="8"/>
        <v>0</v>
      </c>
      <c r="L91" s="1">
        <v>0</v>
      </c>
      <c r="M91" s="1">
        <f t="shared" si="6"/>
        <v>0</v>
      </c>
      <c r="N91" s="1">
        <v>0</v>
      </c>
      <c r="O91" s="1">
        <f t="shared" si="7"/>
        <v>0</v>
      </c>
    </row>
    <row r="92" spans="1:15" s="4" customFormat="1" x14ac:dyDescent="0.3">
      <c r="A92" s="13" t="s">
        <v>3</v>
      </c>
      <c r="B92" s="14"/>
      <c r="C92" s="14"/>
      <c r="E92" s="20">
        <f>E93+E94+E96</f>
        <v>4908827.8319896329</v>
      </c>
      <c r="F92" s="20">
        <f>F93+F94+F96</f>
        <v>-30611</v>
      </c>
      <c r="G92" s="20">
        <f t="shared" si="9"/>
        <v>4878216.8319896329</v>
      </c>
      <c r="H92" s="20">
        <f>H93+H94+H96+H97</f>
        <v>57215</v>
      </c>
      <c r="I92" s="20">
        <f>I93+I94+I96+I97</f>
        <v>7526</v>
      </c>
      <c r="J92" s="20">
        <f>J93+J94+J96+J97</f>
        <v>0</v>
      </c>
      <c r="K92" s="20">
        <f t="shared" si="8"/>
        <v>4942957.8319896329</v>
      </c>
      <c r="L92" s="20">
        <f>L93+L94+L96+L97</f>
        <v>-63494</v>
      </c>
      <c r="M92" s="20">
        <f t="shared" si="6"/>
        <v>4879463.8319896329</v>
      </c>
      <c r="N92" s="20">
        <f>N93+N94+N96+N97</f>
        <v>0</v>
      </c>
      <c r="O92" s="20">
        <f t="shared" si="7"/>
        <v>4879463.8319896329</v>
      </c>
    </row>
    <row r="93" spans="1:15" x14ac:dyDescent="0.3">
      <c r="A93" s="15" t="s">
        <v>17</v>
      </c>
      <c r="B93" s="11">
        <v>10</v>
      </c>
      <c r="C93" s="11">
        <v>50</v>
      </c>
      <c r="D93" s="16" t="s">
        <v>15</v>
      </c>
      <c r="E93" s="5">
        <v>1975709.8319896332</v>
      </c>
      <c r="F93" s="5"/>
      <c r="G93" s="5">
        <f t="shared" si="9"/>
        <v>1975709.8319896332</v>
      </c>
      <c r="H93" s="5"/>
      <c r="I93" s="5"/>
      <c r="J93" s="5"/>
      <c r="K93" s="5">
        <f t="shared" si="8"/>
        <v>1975709.8319896332</v>
      </c>
      <c r="L93" s="5">
        <v>-63494</v>
      </c>
      <c r="M93" s="5">
        <f t="shared" si="6"/>
        <v>1912215.8319896332</v>
      </c>
      <c r="N93" s="5"/>
      <c r="O93" s="5">
        <f t="shared" si="7"/>
        <v>1912215.8319896332</v>
      </c>
    </row>
    <row r="94" spans="1:15" x14ac:dyDescent="0.3">
      <c r="A94" s="15" t="s">
        <v>18</v>
      </c>
      <c r="B94" s="11">
        <v>20</v>
      </c>
      <c r="C94" s="11">
        <v>50</v>
      </c>
      <c r="D94" s="16"/>
      <c r="E94" s="5">
        <v>2095316</v>
      </c>
      <c r="F94" s="5">
        <v>56814</v>
      </c>
      <c r="G94" s="5">
        <f t="shared" si="9"/>
        <v>2152130</v>
      </c>
      <c r="H94" s="5">
        <v>57215</v>
      </c>
      <c r="I94" s="5"/>
      <c r="J94" s="5"/>
      <c r="K94" s="5">
        <f t="shared" si="8"/>
        <v>2209345</v>
      </c>
      <c r="L94" s="5"/>
      <c r="M94" s="5">
        <f t="shared" si="6"/>
        <v>2209345</v>
      </c>
      <c r="N94" s="5"/>
      <c r="O94" s="5">
        <f t="shared" si="7"/>
        <v>2209345</v>
      </c>
    </row>
    <row r="95" spans="1:15" x14ac:dyDescent="0.3">
      <c r="A95" s="32" t="s">
        <v>31</v>
      </c>
      <c r="B95" s="11"/>
      <c r="C95" s="11"/>
      <c r="D95" s="16"/>
      <c r="E95" s="24">
        <v>35323</v>
      </c>
      <c r="F95" s="24"/>
      <c r="G95" s="24">
        <f t="shared" si="9"/>
        <v>35323</v>
      </c>
      <c r="H95" s="24"/>
      <c r="I95" s="24"/>
      <c r="J95" s="24"/>
      <c r="K95" s="24">
        <f t="shared" si="8"/>
        <v>35323</v>
      </c>
      <c r="L95" s="24"/>
      <c r="M95" s="24">
        <f t="shared" si="6"/>
        <v>35323</v>
      </c>
      <c r="N95" s="24"/>
      <c r="O95" s="24">
        <f t="shared" si="7"/>
        <v>35323</v>
      </c>
    </row>
    <row r="96" spans="1:15" x14ac:dyDescent="0.3">
      <c r="A96" s="15" t="s">
        <v>33</v>
      </c>
      <c r="B96" s="11">
        <v>20</v>
      </c>
      <c r="C96" s="11">
        <v>50</v>
      </c>
      <c r="D96" s="16"/>
      <c r="E96" s="5">
        <v>837802</v>
      </c>
      <c r="F96" s="5">
        <v>-87425</v>
      </c>
      <c r="G96" s="5">
        <f t="shared" si="9"/>
        <v>750377</v>
      </c>
      <c r="H96" s="5"/>
      <c r="I96" s="5"/>
      <c r="J96" s="5"/>
      <c r="K96" s="5">
        <f t="shared" si="8"/>
        <v>750377</v>
      </c>
      <c r="L96" s="5"/>
      <c r="M96" s="5">
        <f t="shared" si="6"/>
        <v>750377</v>
      </c>
      <c r="N96" s="5"/>
      <c r="O96" s="5">
        <f t="shared" si="7"/>
        <v>750377</v>
      </c>
    </row>
    <row r="97" spans="1:15" x14ac:dyDescent="0.3">
      <c r="A97" s="61" t="s">
        <v>60</v>
      </c>
      <c r="B97" s="59">
        <v>20</v>
      </c>
      <c r="C97" s="59">
        <v>50</v>
      </c>
      <c r="D97" s="60" t="s">
        <v>61</v>
      </c>
      <c r="E97" s="5"/>
      <c r="F97" s="5"/>
      <c r="G97" s="5"/>
      <c r="H97" s="5"/>
      <c r="I97" s="5">
        <v>7526</v>
      </c>
      <c r="J97" s="5"/>
      <c r="K97" s="5">
        <f t="shared" si="8"/>
        <v>7526</v>
      </c>
      <c r="L97" s="5"/>
      <c r="M97" s="5">
        <f t="shared" si="6"/>
        <v>7526</v>
      </c>
      <c r="N97" s="5"/>
      <c r="O97" s="5">
        <f t="shared" si="7"/>
        <v>7526</v>
      </c>
    </row>
    <row r="98" spans="1:15" x14ac:dyDescent="0.3">
      <c r="A98" s="23"/>
      <c r="B98" s="11"/>
      <c r="C98" s="11"/>
      <c r="D98" s="16"/>
      <c r="E98" s="5">
        <v>0</v>
      </c>
      <c r="F98" s="5">
        <v>0</v>
      </c>
      <c r="G98" s="5">
        <f t="shared" si="9"/>
        <v>0</v>
      </c>
      <c r="H98" s="5">
        <v>0</v>
      </c>
      <c r="I98" s="5">
        <v>0</v>
      </c>
      <c r="J98" s="5">
        <v>0</v>
      </c>
      <c r="K98" s="5">
        <f t="shared" si="8"/>
        <v>0</v>
      </c>
      <c r="L98" s="5">
        <v>0</v>
      </c>
      <c r="M98" s="5">
        <f t="shared" si="6"/>
        <v>0</v>
      </c>
      <c r="N98" s="5">
        <v>0</v>
      </c>
      <c r="O98" s="5">
        <f t="shared" si="7"/>
        <v>0</v>
      </c>
    </row>
    <row r="99" spans="1:15" s="4" customFormat="1" x14ac:dyDescent="0.3">
      <c r="A99" s="13" t="s">
        <v>45</v>
      </c>
      <c r="B99" s="14"/>
      <c r="C99" s="14"/>
      <c r="E99" s="20">
        <f>E100+E101+E102+E103</f>
        <v>1063336.6543145636</v>
      </c>
      <c r="F99" s="20">
        <f>F100+F101+F102+F103</f>
        <v>0</v>
      </c>
      <c r="G99" s="20">
        <f t="shared" si="9"/>
        <v>1063336.6543145636</v>
      </c>
      <c r="H99" s="20">
        <f>H100+H101+H102+H103</f>
        <v>0</v>
      </c>
      <c r="I99" s="20">
        <f>I100+I101+I102+I103</f>
        <v>0</v>
      </c>
      <c r="J99" s="20">
        <f>J100+J101+J102+J103</f>
        <v>0</v>
      </c>
      <c r="K99" s="20">
        <f t="shared" si="8"/>
        <v>1063336.6543145636</v>
      </c>
      <c r="L99" s="20">
        <f>L100+L101+L102+L103</f>
        <v>2400</v>
      </c>
      <c r="M99" s="20">
        <f t="shared" si="6"/>
        <v>1065736.6543145636</v>
      </c>
      <c r="N99" s="20">
        <f>N100+N101+N102+N103</f>
        <v>1600</v>
      </c>
      <c r="O99" s="20">
        <f t="shared" si="7"/>
        <v>1067336.6543145636</v>
      </c>
    </row>
    <row r="100" spans="1:15" x14ac:dyDescent="0.3">
      <c r="A100" s="15" t="s">
        <v>6</v>
      </c>
      <c r="B100" s="11">
        <v>20</v>
      </c>
      <c r="C100" s="11">
        <v>55</v>
      </c>
      <c r="D100" s="16"/>
      <c r="E100" s="5">
        <v>95011.865000000005</v>
      </c>
      <c r="F100" s="5"/>
      <c r="G100" s="5">
        <f t="shared" si="9"/>
        <v>95011.865000000005</v>
      </c>
      <c r="H100" s="5"/>
      <c r="I100" s="5"/>
      <c r="J100" s="5"/>
      <c r="K100" s="5">
        <f t="shared" si="8"/>
        <v>95011.865000000005</v>
      </c>
      <c r="L100" s="5">
        <v>2400</v>
      </c>
      <c r="M100" s="5">
        <f t="shared" si="6"/>
        <v>97411.865000000005</v>
      </c>
      <c r="N100" s="5">
        <v>17600</v>
      </c>
      <c r="O100" s="5">
        <f t="shared" si="7"/>
        <v>115011.86500000001</v>
      </c>
    </row>
    <row r="101" spans="1:15" x14ac:dyDescent="0.3">
      <c r="A101" s="15" t="s">
        <v>7</v>
      </c>
      <c r="B101" s="11">
        <v>20</v>
      </c>
      <c r="C101" s="11">
        <v>55</v>
      </c>
      <c r="D101" s="16" t="s">
        <v>8</v>
      </c>
      <c r="E101" s="5">
        <v>778715</v>
      </c>
      <c r="F101" s="5"/>
      <c r="G101" s="5">
        <f t="shared" si="9"/>
        <v>778715</v>
      </c>
      <c r="H101" s="5"/>
      <c r="I101" s="5"/>
      <c r="J101" s="5"/>
      <c r="K101" s="5">
        <f t="shared" si="8"/>
        <v>778715</v>
      </c>
      <c r="L101" s="5"/>
      <c r="M101" s="5">
        <f t="shared" si="6"/>
        <v>778715</v>
      </c>
      <c r="N101" s="5">
        <v>-16000</v>
      </c>
      <c r="O101" s="5">
        <f t="shared" si="7"/>
        <v>762715</v>
      </c>
    </row>
    <row r="102" spans="1:15" x14ac:dyDescent="0.3">
      <c r="A102" s="21" t="s">
        <v>19</v>
      </c>
      <c r="B102" s="11">
        <v>10</v>
      </c>
      <c r="C102" s="11">
        <v>5</v>
      </c>
      <c r="D102" s="16" t="s">
        <v>20</v>
      </c>
      <c r="E102" s="5">
        <v>123328.05030579861</v>
      </c>
      <c r="F102" s="5"/>
      <c r="G102" s="5">
        <f t="shared" si="9"/>
        <v>123328.05030579861</v>
      </c>
      <c r="H102" s="5"/>
      <c r="I102" s="5"/>
      <c r="J102" s="5"/>
      <c r="K102" s="5">
        <f t="shared" si="8"/>
        <v>123328.05030579861</v>
      </c>
      <c r="L102" s="5"/>
      <c r="M102" s="5">
        <f t="shared" si="6"/>
        <v>123328.05030579861</v>
      </c>
      <c r="N102" s="5"/>
      <c r="O102" s="5">
        <f t="shared" si="7"/>
        <v>123328.05030579861</v>
      </c>
    </row>
    <row r="103" spans="1:15" x14ac:dyDescent="0.3">
      <c r="A103" s="21" t="s">
        <v>21</v>
      </c>
      <c r="B103" s="11">
        <v>10</v>
      </c>
      <c r="C103" s="2">
        <v>55</v>
      </c>
      <c r="D103" s="16" t="s">
        <v>22</v>
      </c>
      <c r="E103" s="5">
        <v>66281.739008764867</v>
      </c>
      <c r="F103" s="5"/>
      <c r="G103" s="5">
        <f t="shared" si="9"/>
        <v>66281.739008764867</v>
      </c>
      <c r="H103" s="5"/>
      <c r="I103" s="5"/>
      <c r="J103" s="5"/>
      <c r="K103" s="5">
        <f t="shared" si="8"/>
        <v>66281.739008764867</v>
      </c>
      <c r="L103" s="5"/>
      <c r="M103" s="5">
        <f t="shared" si="6"/>
        <v>66281.739008764867</v>
      </c>
      <c r="N103" s="5"/>
      <c r="O103" s="5">
        <f t="shared" si="7"/>
        <v>66281.739008764867</v>
      </c>
    </row>
    <row r="104" spans="1:15" x14ac:dyDescent="0.3">
      <c r="E104" s="5">
        <v>0</v>
      </c>
      <c r="F104" s="5">
        <v>0</v>
      </c>
      <c r="G104" s="5">
        <f t="shared" si="9"/>
        <v>0</v>
      </c>
      <c r="H104" s="5">
        <v>0</v>
      </c>
      <c r="I104" s="5">
        <v>0</v>
      </c>
      <c r="J104" s="5">
        <v>0</v>
      </c>
      <c r="K104" s="5">
        <f t="shared" si="8"/>
        <v>0</v>
      </c>
      <c r="L104" s="5">
        <v>0</v>
      </c>
      <c r="M104" s="5">
        <f t="shared" si="6"/>
        <v>0</v>
      </c>
      <c r="N104" s="5">
        <v>0</v>
      </c>
      <c r="O104" s="5">
        <f t="shared" si="7"/>
        <v>0</v>
      </c>
    </row>
    <row r="105" spans="1:15" s="4" customFormat="1" x14ac:dyDescent="0.3">
      <c r="A105" s="13" t="s">
        <v>9</v>
      </c>
      <c r="B105" s="14"/>
      <c r="C105" s="14"/>
      <c r="E105" s="20">
        <f>E106+E107+E108+E109</f>
        <v>202100.6083331969</v>
      </c>
      <c r="F105" s="20">
        <f>F106+F107+F108+F109</f>
        <v>0</v>
      </c>
      <c r="G105" s="20">
        <f t="shared" si="9"/>
        <v>202100.6083331969</v>
      </c>
      <c r="H105" s="20">
        <f>H106+H107+H108+H109</f>
        <v>0</v>
      </c>
      <c r="I105" s="20">
        <f>I106+I107+I108+I109</f>
        <v>0</v>
      </c>
      <c r="J105" s="20">
        <f>J106+J107+J108+J109</f>
        <v>0</v>
      </c>
      <c r="K105" s="20">
        <f t="shared" si="8"/>
        <v>202100.6083331969</v>
      </c>
      <c r="L105" s="20">
        <f>L106+L107+L108+L109</f>
        <v>0</v>
      </c>
      <c r="M105" s="20">
        <f t="shared" si="6"/>
        <v>202100.6083331969</v>
      </c>
      <c r="N105" s="20">
        <f>N106+N107+N108+N109</f>
        <v>0</v>
      </c>
      <c r="O105" s="20">
        <f t="shared" si="7"/>
        <v>202100.6083331969</v>
      </c>
    </row>
    <row r="106" spans="1:15" x14ac:dyDescent="0.3">
      <c r="A106" s="17" t="s">
        <v>10</v>
      </c>
      <c r="B106" s="11">
        <v>10</v>
      </c>
      <c r="C106" s="2">
        <v>601</v>
      </c>
      <c r="D106" s="16"/>
      <c r="E106" s="5">
        <v>14672.526157177457</v>
      </c>
      <c r="F106" s="5"/>
      <c r="G106" s="5">
        <f t="shared" si="9"/>
        <v>14672.526157177457</v>
      </c>
      <c r="H106" s="5"/>
      <c r="I106" s="5"/>
      <c r="J106" s="5"/>
      <c r="K106" s="5">
        <f t="shared" si="8"/>
        <v>14672.526157177457</v>
      </c>
      <c r="L106" s="5"/>
      <c r="M106" s="5">
        <f t="shared" si="6"/>
        <v>14672.526157177457</v>
      </c>
      <c r="N106" s="5"/>
      <c r="O106" s="5">
        <f t="shared" si="7"/>
        <v>14672.526157177457</v>
      </c>
    </row>
    <row r="107" spans="1:15" x14ac:dyDescent="0.3">
      <c r="A107" s="17" t="s">
        <v>11</v>
      </c>
      <c r="B107" s="11">
        <v>10</v>
      </c>
      <c r="C107" s="2">
        <v>601</v>
      </c>
      <c r="D107" s="16" t="s">
        <v>8</v>
      </c>
      <c r="E107" s="5">
        <v>155743</v>
      </c>
      <c r="F107" s="5"/>
      <c r="G107" s="5">
        <f t="shared" si="9"/>
        <v>155743</v>
      </c>
      <c r="H107" s="5"/>
      <c r="I107" s="5"/>
      <c r="J107" s="5"/>
      <c r="K107" s="5">
        <f t="shared" si="8"/>
        <v>155743</v>
      </c>
      <c r="L107" s="5"/>
      <c r="M107" s="5">
        <f t="shared" si="6"/>
        <v>155743</v>
      </c>
      <c r="N107" s="5"/>
      <c r="O107" s="5">
        <f t="shared" si="7"/>
        <v>155743</v>
      </c>
    </row>
    <row r="108" spans="1:15" x14ac:dyDescent="0.3">
      <c r="A108" s="17" t="s">
        <v>23</v>
      </c>
      <c r="B108" s="11">
        <v>10</v>
      </c>
      <c r="C108" s="2">
        <v>601</v>
      </c>
      <c r="D108" s="16" t="s">
        <v>20</v>
      </c>
      <c r="E108" s="5">
        <v>18428.734374266478</v>
      </c>
      <c r="F108" s="5"/>
      <c r="G108" s="5">
        <f t="shared" si="9"/>
        <v>18428.734374266478</v>
      </c>
      <c r="H108" s="5"/>
      <c r="I108" s="5"/>
      <c r="J108" s="5"/>
      <c r="K108" s="5">
        <f t="shared" si="8"/>
        <v>18428.734374266478</v>
      </c>
      <c r="L108" s="5"/>
      <c r="M108" s="5">
        <f t="shared" si="6"/>
        <v>18428.734374266478</v>
      </c>
      <c r="N108" s="5"/>
      <c r="O108" s="5">
        <f t="shared" si="7"/>
        <v>18428.734374266478</v>
      </c>
    </row>
    <row r="109" spans="1:15" x14ac:dyDescent="0.3">
      <c r="A109" s="17" t="s">
        <v>24</v>
      </c>
      <c r="B109" s="11">
        <v>10</v>
      </c>
      <c r="C109" s="2">
        <v>601</v>
      </c>
      <c r="D109" s="16" t="s">
        <v>22</v>
      </c>
      <c r="E109" s="5">
        <v>13256.347801752974</v>
      </c>
      <c r="F109" s="5"/>
      <c r="G109" s="5">
        <f t="shared" si="9"/>
        <v>13256.347801752974</v>
      </c>
      <c r="H109" s="5"/>
      <c r="I109" s="5"/>
      <c r="J109" s="5"/>
      <c r="K109" s="5">
        <f t="shared" si="8"/>
        <v>13256.347801752974</v>
      </c>
      <c r="L109" s="5"/>
      <c r="M109" s="5">
        <f t="shared" si="6"/>
        <v>13256.347801752974</v>
      </c>
      <c r="N109" s="5"/>
      <c r="O109" s="5">
        <f t="shared" si="7"/>
        <v>13256.347801752974</v>
      </c>
    </row>
    <row r="110" spans="1:15" x14ac:dyDescent="0.3">
      <c r="A110" s="17"/>
      <c r="B110" s="11"/>
      <c r="D110" s="16"/>
      <c r="E110" s="5"/>
      <c r="F110" s="5"/>
      <c r="G110" s="5"/>
      <c r="H110" s="5"/>
      <c r="I110" s="5"/>
      <c r="J110" s="5"/>
      <c r="K110" s="5">
        <f t="shared" si="8"/>
        <v>0</v>
      </c>
      <c r="L110" s="5"/>
      <c r="M110" s="5">
        <f t="shared" si="6"/>
        <v>0</v>
      </c>
      <c r="N110" s="5"/>
      <c r="O110" s="5">
        <f t="shared" si="7"/>
        <v>0</v>
      </c>
    </row>
    <row r="111" spans="1:15" x14ac:dyDescent="0.3">
      <c r="A111" s="58" t="s">
        <v>57</v>
      </c>
      <c r="B111" s="59">
        <v>20</v>
      </c>
      <c r="C111" s="59">
        <v>55</v>
      </c>
      <c r="D111" s="60" t="s">
        <v>58</v>
      </c>
      <c r="E111" s="5"/>
      <c r="F111" s="5"/>
      <c r="G111" s="5"/>
      <c r="H111" s="20">
        <v>15000</v>
      </c>
      <c r="I111" s="5"/>
      <c r="J111" s="5"/>
      <c r="K111" s="20">
        <f t="shared" si="8"/>
        <v>15000</v>
      </c>
      <c r="L111" s="20"/>
      <c r="M111" s="20">
        <f t="shared" si="6"/>
        <v>15000</v>
      </c>
      <c r="N111" s="20"/>
      <c r="O111" s="20">
        <f t="shared" si="7"/>
        <v>15000</v>
      </c>
    </row>
    <row r="112" spans="1:15" x14ac:dyDescent="0.3">
      <c r="A112" s="17"/>
      <c r="B112" s="18"/>
      <c r="C112" s="18"/>
      <c r="D112" s="19"/>
      <c r="E112" s="5">
        <v>0</v>
      </c>
      <c r="F112" s="5">
        <v>0</v>
      </c>
      <c r="G112" s="5">
        <f t="shared" si="9"/>
        <v>0</v>
      </c>
      <c r="H112" s="5">
        <v>0</v>
      </c>
      <c r="I112" s="5">
        <v>0</v>
      </c>
      <c r="J112" s="5">
        <v>0</v>
      </c>
      <c r="K112" s="5">
        <f t="shared" si="8"/>
        <v>0</v>
      </c>
      <c r="L112" s="5">
        <v>0</v>
      </c>
      <c r="M112" s="5">
        <f t="shared" si="6"/>
        <v>0</v>
      </c>
      <c r="N112" s="5">
        <v>0</v>
      </c>
      <c r="O112" s="5">
        <f t="shared" si="7"/>
        <v>0</v>
      </c>
    </row>
    <row r="113" spans="1:15" s="4" customFormat="1" x14ac:dyDescent="0.3">
      <c r="A113" s="13" t="s">
        <v>12</v>
      </c>
      <c r="B113" s="11">
        <v>60</v>
      </c>
      <c r="C113" s="11">
        <v>61</v>
      </c>
      <c r="D113" s="12"/>
      <c r="E113" s="20">
        <v>6100</v>
      </c>
      <c r="F113" s="20"/>
      <c r="G113" s="20">
        <f t="shared" si="9"/>
        <v>6100</v>
      </c>
      <c r="H113" s="20"/>
      <c r="I113" s="20"/>
      <c r="J113" s="20"/>
      <c r="K113" s="20">
        <f t="shared" si="8"/>
        <v>6100</v>
      </c>
      <c r="L113" s="20"/>
      <c r="M113" s="20">
        <f t="shared" si="6"/>
        <v>6100</v>
      </c>
      <c r="N113" s="20"/>
      <c r="O113" s="20">
        <f t="shared" si="7"/>
        <v>6100</v>
      </c>
    </row>
    <row r="114" spans="1:15" x14ac:dyDescent="0.3">
      <c r="A114" s="17"/>
      <c r="B114" s="18"/>
      <c r="C114" s="18"/>
      <c r="D114" s="19"/>
      <c r="E114" s="1">
        <v>0</v>
      </c>
      <c r="F114" s="1">
        <v>0</v>
      </c>
      <c r="G114" s="1">
        <f t="shared" si="9"/>
        <v>0</v>
      </c>
      <c r="H114" s="1">
        <v>0</v>
      </c>
      <c r="I114" s="1">
        <v>0</v>
      </c>
      <c r="J114" s="1">
        <v>0</v>
      </c>
      <c r="K114" s="1">
        <f t="shared" si="8"/>
        <v>0</v>
      </c>
      <c r="L114" s="1">
        <v>0</v>
      </c>
      <c r="M114" s="1">
        <f t="shared" si="6"/>
        <v>0</v>
      </c>
      <c r="N114" s="1">
        <v>0</v>
      </c>
      <c r="O114" s="1">
        <f t="shared" si="7"/>
        <v>0</v>
      </c>
    </row>
    <row r="115" spans="1:15" x14ac:dyDescent="0.3">
      <c r="A115" s="17"/>
      <c r="B115" s="18"/>
      <c r="C115" s="18"/>
      <c r="D115" s="19"/>
      <c r="E115" s="1">
        <v>0</v>
      </c>
      <c r="F115" s="1">
        <v>0</v>
      </c>
      <c r="G115" s="1">
        <f t="shared" si="9"/>
        <v>0</v>
      </c>
      <c r="H115" s="1">
        <v>0</v>
      </c>
      <c r="I115" s="1">
        <v>0</v>
      </c>
      <c r="J115" s="1">
        <v>0</v>
      </c>
      <c r="K115" s="1">
        <f t="shared" si="8"/>
        <v>0</v>
      </c>
      <c r="L115" s="1">
        <v>0</v>
      </c>
      <c r="M115" s="1">
        <f t="shared" si="6"/>
        <v>0</v>
      </c>
      <c r="N115" s="1">
        <v>0</v>
      </c>
      <c r="O115" s="1">
        <f t="shared" si="7"/>
        <v>0</v>
      </c>
    </row>
    <row r="116" spans="1:15" ht="17.399999999999999" x14ac:dyDescent="0.35">
      <c r="A116" s="7" t="s">
        <v>34</v>
      </c>
      <c r="B116" s="18"/>
      <c r="C116" s="18"/>
      <c r="D116" s="19"/>
      <c r="E116" s="8">
        <f>E117</f>
        <v>3581092.0284271254</v>
      </c>
      <c r="F116" s="8">
        <f>F117</f>
        <v>0</v>
      </c>
      <c r="G116" s="8">
        <f t="shared" si="9"/>
        <v>3581092.0284271254</v>
      </c>
      <c r="H116" s="8">
        <f>H117</f>
        <v>62419</v>
      </c>
      <c r="I116" s="8">
        <f>I117</f>
        <v>5241</v>
      </c>
      <c r="J116" s="8">
        <f>J117</f>
        <v>0</v>
      </c>
      <c r="K116" s="8">
        <f t="shared" si="8"/>
        <v>3648752.0284271254</v>
      </c>
      <c r="L116" s="8">
        <f>L117</f>
        <v>-84538</v>
      </c>
      <c r="M116" s="8">
        <f t="shared" si="6"/>
        <v>3564214.0284271254</v>
      </c>
      <c r="N116" s="8">
        <f>N117</f>
        <v>108768</v>
      </c>
      <c r="O116" s="8">
        <f t="shared" si="7"/>
        <v>3672982.0284271254</v>
      </c>
    </row>
    <row r="117" spans="1:15" ht="17.399999999999999" x14ac:dyDescent="0.35">
      <c r="A117" s="7" t="s">
        <v>46</v>
      </c>
      <c r="B117" s="18"/>
      <c r="C117" s="18"/>
      <c r="D117" s="19"/>
      <c r="E117" s="8">
        <f>E118+E119</f>
        <v>3581092.0284271254</v>
      </c>
      <c r="F117" s="8">
        <f>F118+F119</f>
        <v>0</v>
      </c>
      <c r="G117" s="8">
        <f t="shared" si="9"/>
        <v>3581092.0284271254</v>
      </c>
      <c r="H117" s="8">
        <f>H118+H119</f>
        <v>62419</v>
      </c>
      <c r="I117" s="8">
        <f>I118+I119</f>
        <v>5241</v>
      </c>
      <c r="J117" s="8">
        <f>J118+J119</f>
        <v>0</v>
      </c>
      <c r="K117" s="8">
        <f t="shared" si="8"/>
        <v>3648752.0284271254</v>
      </c>
      <c r="L117" s="8">
        <f>L118+L119</f>
        <v>-84538</v>
      </c>
      <c r="M117" s="8">
        <f t="shared" si="6"/>
        <v>3564214.0284271254</v>
      </c>
      <c r="N117" s="8">
        <f>N118+N119</f>
        <v>108768</v>
      </c>
      <c r="O117" s="8">
        <f t="shared" si="7"/>
        <v>3672982.0284271254</v>
      </c>
    </row>
    <row r="118" spans="1:15" ht="15.6" x14ac:dyDescent="0.3">
      <c r="A118" s="9" t="s">
        <v>13</v>
      </c>
      <c r="B118" s="18"/>
      <c r="C118" s="18"/>
      <c r="D118" s="19"/>
      <c r="E118" s="10">
        <f>E121+E126+E140</f>
        <v>3393267.6289794045</v>
      </c>
      <c r="F118" s="10">
        <f>F121+F126+F140</f>
        <v>0</v>
      </c>
      <c r="G118" s="10">
        <f t="shared" si="9"/>
        <v>3393267.6289794045</v>
      </c>
      <c r="H118" s="10">
        <f>H121+H126+H140+H138</f>
        <v>62419</v>
      </c>
      <c r="I118" s="10">
        <f>I121+I126+I140</f>
        <v>5241</v>
      </c>
      <c r="J118" s="10">
        <f>J121+J126+J140</f>
        <v>0</v>
      </c>
      <c r="K118" s="10">
        <f t="shared" si="8"/>
        <v>3460927.6289794045</v>
      </c>
      <c r="L118" s="10">
        <f>L121+L126+L140</f>
        <v>-84538</v>
      </c>
      <c r="M118" s="10">
        <f t="shared" si="6"/>
        <v>3376389.6289794045</v>
      </c>
      <c r="N118" s="10">
        <f>N121+N126+N140</f>
        <v>108768</v>
      </c>
      <c r="O118" s="10">
        <f t="shared" si="7"/>
        <v>3485157.6289794045</v>
      </c>
    </row>
    <row r="119" spans="1:15" ht="15.6" x14ac:dyDescent="0.3">
      <c r="A119" s="28" t="s">
        <v>47</v>
      </c>
      <c r="B119" s="18"/>
      <c r="C119" s="18"/>
      <c r="D119" s="19"/>
      <c r="E119" s="29">
        <f>E132</f>
        <v>187824.39944772114</v>
      </c>
      <c r="F119" s="29">
        <f>F132</f>
        <v>0</v>
      </c>
      <c r="G119" s="29">
        <f t="shared" si="9"/>
        <v>187824.39944772114</v>
      </c>
      <c r="H119" s="29">
        <f>H132</f>
        <v>0</v>
      </c>
      <c r="I119" s="29">
        <f>I132</f>
        <v>0</v>
      </c>
      <c r="J119" s="29">
        <f>J132</f>
        <v>0</v>
      </c>
      <c r="K119" s="29">
        <f t="shared" si="8"/>
        <v>187824.39944772114</v>
      </c>
      <c r="L119" s="29">
        <f>L132</f>
        <v>0</v>
      </c>
      <c r="M119" s="29">
        <f t="shared" si="6"/>
        <v>187824.39944772114</v>
      </c>
      <c r="N119" s="29">
        <f>N132</f>
        <v>0</v>
      </c>
      <c r="O119" s="29">
        <f t="shared" si="7"/>
        <v>187824.39944772114</v>
      </c>
    </row>
    <row r="120" spans="1:15" x14ac:dyDescent="0.3">
      <c r="A120" s="17"/>
      <c r="B120" s="18"/>
      <c r="C120" s="18"/>
      <c r="D120" s="19"/>
      <c r="E120" s="5">
        <v>0</v>
      </c>
      <c r="F120" s="5">
        <v>0</v>
      </c>
      <c r="G120" s="5">
        <f t="shared" si="9"/>
        <v>0</v>
      </c>
      <c r="H120" s="5">
        <v>0</v>
      </c>
      <c r="I120" s="5">
        <v>0</v>
      </c>
      <c r="J120" s="5">
        <v>0</v>
      </c>
      <c r="K120" s="5">
        <f t="shared" si="8"/>
        <v>0</v>
      </c>
      <c r="L120" s="5">
        <v>0</v>
      </c>
      <c r="M120" s="5">
        <f t="shared" si="6"/>
        <v>0</v>
      </c>
      <c r="N120" s="5">
        <v>0</v>
      </c>
      <c r="O120" s="5">
        <f t="shared" si="7"/>
        <v>0</v>
      </c>
    </row>
    <row r="121" spans="1:15" s="4" customFormat="1" x14ac:dyDescent="0.3">
      <c r="A121" s="13" t="s">
        <v>3</v>
      </c>
      <c r="B121" s="14"/>
      <c r="C121" s="14"/>
      <c r="E121" s="20">
        <f>E122+E123</f>
        <v>2436294.4436127394</v>
      </c>
      <c r="F121" s="20">
        <f>F122+F123</f>
        <v>0</v>
      </c>
      <c r="G121" s="20">
        <f t="shared" si="9"/>
        <v>2436294.4436127394</v>
      </c>
      <c r="H121" s="20">
        <f>H122+H123+H124</f>
        <v>30353</v>
      </c>
      <c r="I121" s="20">
        <f>I122+I123+I124</f>
        <v>5241</v>
      </c>
      <c r="J121" s="20">
        <f>J122+J123+J124</f>
        <v>0</v>
      </c>
      <c r="K121" s="20">
        <f t="shared" si="8"/>
        <v>2471888.4436127394</v>
      </c>
      <c r="L121" s="20">
        <f>L122+L123+L124</f>
        <v>-85818</v>
      </c>
      <c r="M121" s="20">
        <f t="shared" si="6"/>
        <v>2386070.4436127394</v>
      </c>
      <c r="N121" s="20">
        <f>N122+N123+N124</f>
        <v>9768</v>
      </c>
      <c r="O121" s="20">
        <f t="shared" si="7"/>
        <v>2395838.4436127394</v>
      </c>
    </row>
    <row r="122" spans="1:15" x14ac:dyDescent="0.3">
      <c r="A122" s="15" t="s">
        <v>17</v>
      </c>
      <c r="B122" s="11">
        <v>10</v>
      </c>
      <c r="C122" s="11">
        <v>50</v>
      </c>
      <c r="D122" s="16" t="s">
        <v>15</v>
      </c>
      <c r="E122" s="5">
        <v>1334671.4436127392</v>
      </c>
      <c r="F122" s="5"/>
      <c r="G122" s="5">
        <f t="shared" si="9"/>
        <v>1334671.4436127392</v>
      </c>
      <c r="H122" s="5"/>
      <c r="I122" s="5"/>
      <c r="J122" s="5"/>
      <c r="K122" s="5">
        <f t="shared" si="8"/>
        <v>1334671.4436127392</v>
      </c>
      <c r="L122" s="5">
        <v>-85818</v>
      </c>
      <c r="M122" s="5">
        <f t="shared" si="6"/>
        <v>1248853.4436127392</v>
      </c>
      <c r="N122" s="5"/>
      <c r="O122" s="5">
        <f t="shared" si="7"/>
        <v>1248853.4436127392</v>
      </c>
    </row>
    <row r="123" spans="1:15" x14ac:dyDescent="0.3">
      <c r="A123" s="15" t="s">
        <v>18</v>
      </c>
      <c r="B123" s="11">
        <v>20</v>
      </c>
      <c r="C123" s="11">
        <v>50</v>
      </c>
      <c r="D123" s="16"/>
      <c r="E123" s="5">
        <v>1101623</v>
      </c>
      <c r="F123" s="5"/>
      <c r="G123" s="5">
        <f t="shared" si="9"/>
        <v>1101623</v>
      </c>
      <c r="H123" s="63">
        <f>24406+5947</f>
        <v>30353</v>
      </c>
      <c r="I123" s="5"/>
      <c r="J123" s="5"/>
      <c r="K123" s="5">
        <f t="shared" si="8"/>
        <v>1131976</v>
      </c>
      <c r="L123" s="5"/>
      <c r="M123" s="5">
        <f t="shared" si="6"/>
        <v>1131976</v>
      </c>
      <c r="N123" s="5">
        <v>9768</v>
      </c>
      <c r="O123" s="5">
        <f t="shared" si="7"/>
        <v>1141744</v>
      </c>
    </row>
    <row r="124" spans="1:15" x14ac:dyDescent="0.3">
      <c r="A124" s="61" t="s">
        <v>60</v>
      </c>
      <c r="B124" s="59">
        <v>20</v>
      </c>
      <c r="C124" s="59">
        <v>50</v>
      </c>
      <c r="D124" s="60" t="s">
        <v>61</v>
      </c>
      <c r="E124" s="5"/>
      <c r="F124" s="5"/>
      <c r="G124" s="5"/>
      <c r="H124" s="5"/>
      <c r="I124" s="5">
        <v>5241</v>
      </c>
      <c r="J124" s="5"/>
      <c r="K124" s="5">
        <f t="shared" si="8"/>
        <v>5241</v>
      </c>
      <c r="L124" s="5"/>
      <c r="M124" s="5">
        <f t="shared" si="6"/>
        <v>5241</v>
      </c>
      <c r="N124" s="5"/>
      <c r="O124" s="5">
        <f t="shared" si="7"/>
        <v>5241</v>
      </c>
    </row>
    <row r="125" spans="1:15" x14ac:dyDescent="0.3">
      <c r="A125" s="23"/>
      <c r="B125" s="11"/>
      <c r="C125" s="11"/>
      <c r="D125" s="16"/>
      <c r="E125" s="5">
        <v>0</v>
      </c>
      <c r="F125" s="5">
        <v>0</v>
      </c>
      <c r="G125" s="5">
        <f t="shared" si="9"/>
        <v>0</v>
      </c>
      <c r="H125" s="5">
        <v>0</v>
      </c>
      <c r="I125" s="5">
        <v>0</v>
      </c>
      <c r="J125" s="5">
        <v>0</v>
      </c>
      <c r="K125" s="5">
        <f t="shared" si="8"/>
        <v>0</v>
      </c>
      <c r="L125" s="5">
        <v>0</v>
      </c>
      <c r="M125" s="5">
        <f t="shared" si="6"/>
        <v>0</v>
      </c>
      <c r="N125" s="5">
        <v>0</v>
      </c>
      <c r="O125" s="5">
        <f t="shared" si="7"/>
        <v>0</v>
      </c>
    </row>
    <row r="126" spans="1:15" s="4" customFormat="1" x14ac:dyDescent="0.3">
      <c r="A126" s="13" t="s">
        <v>45</v>
      </c>
      <c r="B126" s="14"/>
      <c r="C126" s="14"/>
      <c r="E126" s="20">
        <f>E127+E128+E129+E130</f>
        <v>942073.1853666649</v>
      </c>
      <c r="F126" s="20">
        <f>F127+F128+F129+F130</f>
        <v>0</v>
      </c>
      <c r="G126" s="20">
        <f t="shared" si="9"/>
        <v>942073.1853666649</v>
      </c>
      <c r="H126" s="20">
        <f>H127+H128+H129+H130</f>
        <v>27900</v>
      </c>
      <c r="I126" s="20">
        <f>I127+I128+I129+I130</f>
        <v>0</v>
      </c>
      <c r="J126" s="20">
        <f>J127+J128+J129+J130</f>
        <v>0</v>
      </c>
      <c r="K126" s="20">
        <f t="shared" si="8"/>
        <v>969973.1853666649</v>
      </c>
      <c r="L126" s="20">
        <f>L127+L128+L129+L130</f>
        <v>1280</v>
      </c>
      <c r="M126" s="20">
        <f t="shared" si="6"/>
        <v>971253.1853666649</v>
      </c>
      <c r="N126" s="20">
        <f>N127+N128+N129+N130</f>
        <v>99000</v>
      </c>
      <c r="O126" s="20">
        <f t="shared" si="7"/>
        <v>1070253.185366665</v>
      </c>
    </row>
    <row r="127" spans="1:15" x14ac:dyDescent="0.3">
      <c r="A127" s="15" t="s">
        <v>6</v>
      </c>
      <c r="B127" s="11">
        <v>20</v>
      </c>
      <c r="C127" s="11">
        <v>55</v>
      </c>
      <c r="D127" s="16"/>
      <c r="E127" s="5">
        <v>48141.906000000003</v>
      </c>
      <c r="F127" s="5"/>
      <c r="G127" s="5">
        <f t="shared" si="9"/>
        <v>48141.906000000003</v>
      </c>
      <c r="H127" s="5">
        <v>27900</v>
      </c>
      <c r="I127" s="5"/>
      <c r="J127" s="5"/>
      <c r="K127" s="5">
        <f t="shared" si="8"/>
        <v>76041.906000000003</v>
      </c>
      <c r="L127" s="5">
        <v>1280</v>
      </c>
      <c r="M127" s="5">
        <f t="shared" si="6"/>
        <v>77321.906000000003</v>
      </c>
      <c r="N127" s="5"/>
      <c r="O127" s="5">
        <f t="shared" si="7"/>
        <v>77321.906000000003</v>
      </c>
    </row>
    <row r="128" spans="1:15" x14ac:dyDescent="0.3">
      <c r="A128" s="15" t="s">
        <v>7</v>
      </c>
      <c r="B128" s="11">
        <v>20</v>
      </c>
      <c r="C128" s="11">
        <v>55</v>
      </c>
      <c r="D128" s="16" t="s">
        <v>8</v>
      </c>
      <c r="E128" s="5">
        <v>882239</v>
      </c>
      <c r="F128" s="5"/>
      <c r="G128" s="5">
        <f t="shared" si="9"/>
        <v>882239</v>
      </c>
      <c r="H128" s="5"/>
      <c r="I128" s="5"/>
      <c r="J128" s="5"/>
      <c r="K128" s="5">
        <f t="shared" si="8"/>
        <v>882239</v>
      </c>
      <c r="L128" s="5"/>
      <c r="M128" s="5">
        <f t="shared" si="6"/>
        <v>882239</v>
      </c>
      <c r="N128" s="5">
        <v>99000</v>
      </c>
      <c r="O128" s="5">
        <f t="shared" si="7"/>
        <v>981239</v>
      </c>
    </row>
    <row r="129" spans="1:15" x14ac:dyDescent="0.3">
      <c r="A129" s="21" t="s">
        <v>19</v>
      </c>
      <c r="B129" s="11">
        <v>10</v>
      </c>
      <c r="C129" s="11">
        <v>5</v>
      </c>
      <c r="D129" s="16" t="s">
        <v>20</v>
      </c>
      <c r="E129" s="5">
        <v>1814.459493843638</v>
      </c>
      <c r="F129" s="5"/>
      <c r="G129" s="5">
        <f t="shared" si="9"/>
        <v>1814.459493843638</v>
      </c>
      <c r="H129" s="5"/>
      <c r="I129" s="5"/>
      <c r="J129" s="5"/>
      <c r="K129" s="5">
        <f t="shared" si="8"/>
        <v>1814.459493843638</v>
      </c>
      <c r="L129" s="5"/>
      <c r="M129" s="5">
        <f t="shared" si="6"/>
        <v>1814.459493843638</v>
      </c>
      <c r="N129" s="5"/>
      <c r="O129" s="5">
        <f t="shared" si="7"/>
        <v>1814.459493843638</v>
      </c>
    </row>
    <row r="130" spans="1:15" x14ac:dyDescent="0.3">
      <c r="A130" s="21" t="s">
        <v>21</v>
      </c>
      <c r="B130" s="11">
        <v>10</v>
      </c>
      <c r="C130" s="2">
        <v>55</v>
      </c>
      <c r="D130" s="16" t="s">
        <v>22</v>
      </c>
      <c r="E130" s="5">
        <v>9877.8198728213647</v>
      </c>
      <c r="F130" s="5"/>
      <c r="G130" s="5">
        <f t="shared" si="9"/>
        <v>9877.8198728213647</v>
      </c>
      <c r="H130" s="5"/>
      <c r="I130" s="5"/>
      <c r="J130" s="5"/>
      <c r="K130" s="5">
        <f t="shared" si="8"/>
        <v>9877.8198728213647</v>
      </c>
      <c r="L130" s="5"/>
      <c r="M130" s="5">
        <f t="shared" si="6"/>
        <v>9877.8198728213647</v>
      </c>
      <c r="N130" s="5"/>
      <c r="O130" s="5">
        <f t="shared" si="7"/>
        <v>9877.8198728213647</v>
      </c>
    </row>
    <row r="131" spans="1:15" x14ac:dyDescent="0.3">
      <c r="E131" s="5">
        <v>0</v>
      </c>
      <c r="F131" s="5">
        <v>0</v>
      </c>
      <c r="G131" s="5">
        <f t="shared" si="9"/>
        <v>0</v>
      </c>
      <c r="H131" s="5">
        <v>0</v>
      </c>
      <c r="I131" s="5">
        <v>0</v>
      </c>
      <c r="J131" s="5">
        <v>0</v>
      </c>
      <c r="K131" s="5">
        <f t="shared" si="8"/>
        <v>0</v>
      </c>
      <c r="L131" s="5">
        <v>0</v>
      </c>
      <c r="M131" s="5">
        <f t="shared" si="6"/>
        <v>0</v>
      </c>
      <c r="N131" s="5">
        <v>0</v>
      </c>
      <c r="O131" s="5">
        <f t="shared" si="7"/>
        <v>0</v>
      </c>
    </row>
    <row r="132" spans="1:15" s="4" customFormat="1" x14ac:dyDescent="0.3">
      <c r="A132" s="13" t="s">
        <v>9</v>
      </c>
      <c r="B132" s="14"/>
      <c r="C132" s="14"/>
      <c r="E132" s="20">
        <f>E133+E134+E135+E136</f>
        <v>187824.39944772114</v>
      </c>
      <c r="F132" s="20">
        <f>F133+F134+F135+F136</f>
        <v>0</v>
      </c>
      <c r="G132" s="20">
        <f t="shared" si="9"/>
        <v>187824.39944772114</v>
      </c>
      <c r="H132" s="20">
        <f>H133+H134+H135+H136</f>
        <v>0</v>
      </c>
      <c r="I132" s="20">
        <f>I133+I134+I135+I136</f>
        <v>0</v>
      </c>
      <c r="J132" s="20">
        <f>J133+J134+J135+J136</f>
        <v>0</v>
      </c>
      <c r="K132" s="20">
        <f t="shared" si="8"/>
        <v>187824.39944772114</v>
      </c>
      <c r="L132" s="20">
        <f>L133+L134+L135+L136</f>
        <v>0</v>
      </c>
      <c r="M132" s="20">
        <f t="shared" si="6"/>
        <v>187824.39944772114</v>
      </c>
      <c r="N132" s="20">
        <f>N133+N134+N135+N136</f>
        <v>0</v>
      </c>
      <c r="O132" s="20">
        <f t="shared" si="7"/>
        <v>187824.39944772114</v>
      </c>
    </row>
    <row r="133" spans="1:15" x14ac:dyDescent="0.3">
      <c r="A133" s="17" t="s">
        <v>10</v>
      </c>
      <c r="B133" s="11">
        <v>10</v>
      </c>
      <c r="C133" s="2">
        <v>601</v>
      </c>
      <c r="D133" s="16"/>
      <c r="E133" s="5">
        <v>9249.2462402196597</v>
      </c>
      <c r="F133" s="5"/>
      <c r="G133" s="5">
        <f t="shared" si="9"/>
        <v>9249.2462402196597</v>
      </c>
      <c r="H133" s="5"/>
      <c r="I133" s="5"/>
      <c r="J133" s="5"/>
      <c r="K133" s="5">
        <f t="shared" si="8"/>
        <v>9249.2462402196597</v>
      </c>
      <c r="L133" s="5"/>
      <c r="M133" s="5">
        <f t="shared" si="6"/>
        <v>9249.2462402196597</v>
      </c>
      <c r="N133" s="5"/>
      <c r="O133" s="5">
        <f t="shared" si="7"/>
        <v>9249.2462402196597</v>
      </c>
    </row>
    <row r="134" spans="1:15" x14ac:dyDescent="0.3">
      <c r="A134" s="17" t="s">
        <v>11</v>
      </c>
      <c r="B134" s="11">
        <v>10</v>
      </c>
      <c r="C134" s="2">
        <v>601</v>
      </c>
      <c r="D134" s="16" t="s">
        <v>8</v>
      </c>
      <c r="E134" s="5">
        <v>176448</v>
      </c>
      <c r="F134" s="5"/>
      <c r="G134" s="5">
        <f t="shared" si="9"/>
        <v>176448</v>
      </c>
      <c r="H134" s="5"/>
      <c r="I134" s="5"/>
      <c r="J134" s="5"/>
      <c r="K134" s="5">
        <f t="shared" si="8"/>
        <v>176448</v>
      </c>
      <c r="L134" s="5"/>
      <c r="M134" s="5">
        <f t="shared" si="6"/>
        <v>176448</v>
      </c>
      <c r="N134" s="5"/>
      <c r="O134" s="5">
        <f t="shared" si="7"/>
        <v>176448</v>
      </c>
    </row>
    <row r="135" spans="1:15" x14ac:dyDescent="0.3">
      <c r="A135" s="17" t="s">
        <v>23</v>
      </c>
      <c r="B135" s="11">
        <v>10</v>
      </c>
      <c r="C135" s="2">
        <v>601</v>
      </c>
      <c r="D135" s="16" t="s">
        <v>20</v>
      </c>
      <c r="E135" s="5">
        <v>151.58923293720645</v>
      </c>
      <c r="F135" s="5"/>
      <c r="G135" s="5">
        <f t="shared" si="9"/>
        <v>151.58923293720645</v>
      </c>
      <c r="H135" s="5"/>
      <c r="I135" s="5"/>
      <c r="J135" s="5"/>
      <c r="K135" s="5">
        <f t="shared" si="8"/>
        <v>151.58923293720645</v>
      </c>
      <c r="L135" s="5"/>
      <c r="M135" s="5">
        <f t="shared" ref="M135:M198" si="10">K135+L135</f>
        <v>151.58923293720645</v>
      </c>
      <c r="N135" s="5"/>
      <c r="O135" s="5">
        <f t="shared" ref="O135:O198" si="11">M135+N135</f>
        <v>151.58923293720645</v>
      </c>
    </row>
    <row r="136" spans="1:15" x14ac:dyDescent="0.3">
      <c r="A136" s="17" t="s">
        <v>24</v>
      </c>
      <c r="B136" s="11">
        <v>10</v>
      </c>
      <c r="C136" s="2">
        <v>601</v>
      </c>
      <c r="D136" s="16" t="s">
        <v>22</v>
      </c>
      <c r="E136" s="5">
        <v>1975.5639745642729</v>
      </c>
      <c r="F136" s="5"/>
      <c r="G136" s="5">
        <f t="shared" si="9"/>
        <v>1975.5639745642729</v>
      </c>
      <c r="H136" s="5"/>
      <c r="I136" s="5"/>
      <c r="J136" s="5"/>
      <c r="K136" s="5">
        <f t="shared" ref="K136:K199" si="12">G136+J136+H136+I136</f>
        <v>1975.5639745642729</v>
      </c>
      <c r="L136" s="5"/>
      <c r="M136" s="5">
        <f t="shared" si="10"/>
        <v>1975.5639745642729</v>
      </c>
      <c r="N136" s="5"/>
      <c r="O136" s="5">
        <f t="shared" si="11"/>
        <v>1975.5639745642729</v>
      </c>
    </row>
    <row r="137" spans="1:15" x14ac:dyDescent="0.3">
      <c r="A137" s="17"/>
      <c r="B137" s="11"/>
      <c r="D137" s="16"/>
      <c r="E137" s="5"/>
      <c r="F137" s="5"/>
      <c r="G137" s="5"/>
      <c r="H137" s="5"/>
      <c r="I137" s="5"/>
      <c r="J137" s="5"/>
      <c r="K137" s="5">
        <f t="shared" si="12"/>
        <v>0</v>
      </c>
      <c r="L137" s="5"/>
      <c r="M137" s="5">
        <f t="shared" si="10"/>
        <v>0</v>
      </c>
      <c r="N137" s="5"/>
      <c r="O137" s="5">
        <f t="shared" si="11"/>
        <v>0</v>
      </c>
    </row>
    <row r="138" spans="1:15" x14ac:dyDescent="0.3">
      <c r="A138" s="58" t="s">
        <v>57</v>
      </c>
      <c r="B138" s="59">
        <v>20</v>
      </c>
      <c r="C138" s="59">
        <v>55</v>
      </c>
      <c r="D138" s="60" t="s">
        <v>58</v>
      </c>
      <c r="E138" s="5"/>
      <c r="F138" s="5"/>
      <c r="G138" s="5"/>
      <c r="H138" s="20">
        <v>4166</v>
      </c>
      <c r="I138" s="5"/>
      <c r="J138" s="5"/>
      <c r="K138" s="20">
        <f t="shared" si="12"/>
        <v>4166</v>
      </c>
      <c r="L138" s="20"/>
      <c r="M138" s="20">
        <f t="shared" si="10"/>
        <v>4166</v>
      </c>
      <c r="N138" s="5"/>
      <c r="O138" s="20">
        <f t="shared" si="11"/>
        <v>4166</v>
      </c>
    </row>
    <row r="139" spans="1:15" x14ac:dyDescent="0.3">
      <c r="A139" s="17"/>
      <c r="B139" s="18"/>
      <c r="C139" s="18"/>
      <c r="D139" s="19"/>
      <c r="E139" s="5">
        <v>0</v>
      </c>
      <c r="F139" s="5">
        <v>0</v>
      </c>
      <c r="G139" s="5">
        <f t="shared" si="9"/>
        <v>0</v>
      </c>
      <c r="H139" s="5">
        <v>0</v>
      </c>
      <c r="I139" s="5">
        <v>0</v>
      </c>
      <c r="J139" s="5">
        <v>0</v>
      </c>
      <c r="K139" s="5">
        <f t="shared" si="12"/>
        <v>0</v>
      </c>
      <c r="L139" s="5">
        <v>0</v>
      </c>
      <c r="M139" s="5">
        <f t="shared" si="10"/>
        <v>0</v>
      </c>
      <c r="N139" s="5">
        <v>0</v>
      </c>
      <c r="O139" s="5">
        <f t="shared" si="11"/>
        <v>0</v>
      </c>
    </row>
    <row r="140" spans="1:15" s="4" customFormat="1" x14ac:dyDescent="0.3">
      <c r="A140" s="13" t="s">
        <v>12</v>
      </c>
      <c r="B140" s="11">
        <v>60</v>
      </c>
      <c r="C140" s="11">
        <v>61</v>
      </c>
      <c r="D140" s="12"/>
      <c r="E140" s="20">
        <v>14900</v>
      </c>
      <c r="F140" s="20"/>
      <c r="G140" s="20">
        <f t="shared" si="9"/>
        <v>14900</v>
      </c>
      <c r="H140" s="20"/>
      <c r="I140" s="20"/>
      <c r="J140" s="20"/>
      <c r="K140" s="20">
        <f t="shared" si="12"/>
        <v>14900</v>
      </c>
      <c r="L140" s="20"/>
      <c r="M140" s="20">
        <f t="shared" si="10"/>
        <v>14900</v>
      </c>
      <c r="N140" s="20"/>
      <c r="O140" s="20">
        <f t="shared" si="11"/>
        <v>14900</v>
      </c>
    </row>
    <row r="141" spans="1:15" x14ac:dyDescent="0.3">
      <c r="A141" s="15"/>
      <c r="B141" s="11"/>
      <c r="C141" s="11"/>
      <c r="D141" s="16"/>
      <c r="E141" s="5">
        <v>0</v>
      </c>
      <c r="F141" s="5">
        <v>0</v>
      </c>
      <c r="G141" s="5">
        <f t="shared" si="9"/>
        <v>0</v>
      </c>
      <c r="H141" s="5">
        <v>0</v>
      </c>
      <c r="I141" s="5">
        <v>0</v>
      </c>
      <c r="J141" s="5">
        <v>0</v>
      </c>
      <c r="K141" s="5">
        <f t="shared" si="12"/>
        <v>0</v>
      </c>
      <c r="L141" s="5">
        <v>0</v>
      </c>
      <c r="M141" s="5">
        <f t="shared" si="10"/>
        <v>0</v>
      </c>
      <c r="N141" s="5">
        <v>0</v>
      </c>
      <c r="O141" s="5">
        <f t="shared" si="11"/>
        <v>0</v>
      </c>
    </row>
    <row r="142" spans="1:15" x14ac:dyDescent="0.3">
      <c r="A142" s="15"/>
      <c r="B142" s="11"/>
      <c r="C142" s="11"/>
      <c r="D142" s="16"/>
      <c r="E142" s="1">
        <v>0</v>
      </c>
      <c r="F142" s="1">
        <v>0</v>
      </c>
      <c r="G142" s="1">
        <f t="shared" si="9"/>
        <v>0</v>
      </c>
      <c r="H142" s="1">
        <v>0</v>
      </c>
      <c r="I142" s="1">
        <v>0</v>
      </c>
      <c r="J142" s="1">
        <v>0</v>
      </c>
      <c r="K142" s="1">
        <f t="shared" si="12"/>
        <v>0</v>
      </c>
      <c r="L142" s="1">
        <v>0</v>
      </c>
      <c r="M142" s="1">
        <f t="shared" si="10"/>
        <v>0</v>
      </c>
      <c r="N142" s="1">
        <v>0</v>
      </c>
      <c r="O142" s="1">
        <f t="shared" si="11"/>
        <v>0</v>
      </c>
    </row>
    <row r="143" spans="1:15" ht="17.399999999999999" x14ac:dyDescent="0.35">
      <c r="A143" s="7" t="s">
        <v>35</v>
      </c>
      <c r="B143" s="11"/>
      <c r="C143" s="11"/>
      <c r="D143" s="16"/>
      <c r="E143" s="8">
        <f>E144</f>
        <v>6385275.6517913872</v>
      </c>
      <c r="F143" s="8">
        <f>F144</f>
        <v>61436</v>
      </c>
      <c r="G143" s="8">
        <f t="shared" si="9"/>
        <v>6446711.6517913872</v>
      </c>
      <c r="H143" s="8">
        <f>H144</f>
        <v>98898</v>
      </c>
      <c r="I143" s="8">
        <f>I144</f>
        <v>11137</v>
      </c>
      <c r="J143" s="8">
        <f>J144</f>
        <v>0</v>
      </c>
      <c r="K143" s="8">
        <f t="shared" si="12"/>
        <v>6556746.6517913872</v>
      </c>
      <c r="L143" s="8">
        <f>L144</f>
        <v>2880</v>
      </c>
      <c r="M143" s="8">
        <f t="shared" si="10"/>
        <v>6559626.6517913872</v>
      </c>
      <c r="N143" s="8">
        <f>N144</f>
        <v>3479</v>
      </c>
      <c r="O143" s="8">
        <f t="shared" si="11"/>
        <v>6563105.6517913872</v>
      </c>
    </row>
    <row r="144" spans="1:15" ht="17.399999999999999" x14ac:dyDescent="0.35">
      <c r="A144" s="7" t="s">
        <v>46</v>
      </c>
      <c r="B144" s="11"/>
      <c r="C144" s="11"/>
      <c r="D144" s="16"/>
      <c r="E144" s="8">
        <f>E145+E146</f>
        <v>6385275.6517913872</v>
      </c>
      <c r="F144" s="8">
        <f>F145+F146</f>
        <v>61436</v>
      </c>
      <c r="G144" s="8">
        <f t="shared" si="9"/>
        <v>6446711.6517913872</v>
      </c>
      <c r="H144" s="8">
        <f>H145+H146</f>
        <v>98898</v>
      </c>
      <c r="I144" s="8">
        <f>I145+I146</f>
        <v>11137</v>
      </c>
      <c r="J144" s="8">
        <f>J145+J146</f>
        <v>0</v>
      </c>
      <c r="K144" s="8">
        <f t="shared" si="12"/>
        <v>6556746.6517913872</v>
      </c>
      <c r="L144" s="8">
        <f>L145+L146</f>
        <v>2880</v>
      </c>
      <c r="M144" s="8">
        <f t="shared" si="10"/>
        <v>6559626.6517913872</v>
      </c>
      <c r="N144" s="8">
        <f>N145+N146</f>
        <v>3479</v>
      </c>
      <c r="O144" s="8">
        <f t="shared" si="11"/>
        <v>6563105.6517913872</v>
      </c>
    </row>
    <row r="145" spans="1:15" ht="15.6" x14ac:dyDescent="0.3">
      <c r="A145" s="9" t="s">
        <v>13</v>
      </c>
      <c r="B145" s="11"/>
      <c r="C145" s="11"/>
      <c r="D145" s="16"/>
      <c r="E145" s="10">
        <f>E148+E154</f>
        <v>6253257.9686424145</v>
      </c>
      <c r="F145" s="10">
        <f>F148+F154</f>
        <v>61436</v>
      </c>
      <c r="G145" s="10">
        <f t="shared" si="9"/>
        <v>6314693.9686424145</v>
      </c>
      <c r="H145" s="10">
        <f>H148+H154+H167</f>
        <v>98898</v>
      </c>
      <c r="I145" s="10">
        <f>I148+I154</f>
        <v>11137</v>
      </c>
      <c r="J145" s="10">
        <f>J148+J154</f>
        <v>0</v>
      </c>
      <c r="K145" s="10">
        <f t="shared" si="12"/>
        <v>6424728.9686424145</v>
      </c>
      <c r="L145" s="10">
        <f>L148+L154</f>
        <v>2880</v>
      </c>
      <c r="M145" s="10">
        <f t="shared" si="10"/>
        <v>6427608.9686424145</v>
      </c>
      <c r="N145" s="10">
        <f>N148+N154</f>
        <v>3479</v>
      </c>
      <c r="O145" s="10">
        <f t="shared" si="11"/>
        <v>6431087.9686424145</v>
      </c>
    </row>
    <row r="146" spans="1:15" ht="15.6" x14ac:dyDescent="0.3">
      <c r="A146" s="28" t="s">
        <v>47</v>
      </c>
      <c r="B146" s="11"/>
      <c r="C146" s="11"/>
      <c r="D146" s="16"/>
      <c r="E146" s="29">
        <f>E161</f>
        <v>132017.68314897257</v>
      </c>
      <c r="F146" s="29">
        <f>F161</f>
        <v>0</v>
      </c>
      <c r="G146" s="29">
        <f t="shared" si="9"/>
        <v>132017.68314897257</v>
      </c>
      <c r="H146" s="29">
        <f>H161</f>
        <v>0</v>
      </c>
      <c r="I146" s="29">
        <f>I161</f>
        <v>0</v>
      </c>
      <c r="J146" s="29">
        <f>J161</f>
        <v>0</v>
      </c>
      <c r="K146" s="29">
        <f t="shared" si="12"/>
        <v>132017.68314897257</v>
      </c>
      <c r="L146" s="29">
        <f>L161</f>
        <v>0</v>
      </c>
      <c r="M146" s="29">
        <f t="shared" si="10"/>
        <v>132017.68314897257</v>
      </c>
      <c r="N146" s="29">
        <f>N161</f>
        <v>0</v>
      </c>
      <c r="O146" s="29">
        <f t="shared" si="11"/>
        <v>132017.68314897257</v>
      </c>
    </row>
    <row r="147" spans="1:15" x14ac:dyDescent="0.3">
      <c r="A147" s="15"/>
      <c r="B147" s="11"/>
      <c r="C147" s="11"/>
      <c r="D147" s="16"/>
      <c r="E147" s="1">
        <v>0</v>
      </c>
      <c r="F147" s="1">
        <v>0</v>
      </c>
      <c r="G147" s="1">
        <f t="shared" si="9"/>
        <v>0</v>
      </c>
      <c r="H147" s="1">
        <v>0</v>
      </c>
      <c r="I147" s="1">
        <v>0</v>
      </c>
      <c r="J147" s="1">
        <v>0</v>
      </c>
      <c r="K147" s="1">
        <f t="shared" si="12"/>
        <v>0</v>
      </c>
      <c r="L147" s="1">
        <v>0</v>
      </c>
      <c r="M147" s="1">
        <f t="shared" si="10"/>
        <v>0</v>
      </c>
      <c r="N147" s="1">
        <v>0</v>
      </c>
      <c r="O147" s="1">
        <f t="shared" si="11"/>
        <v>0</v>
      </c>
    </row>
    <row r="148" spans="1:15" s="4" customFormat="1" x14ac:dyDescent="0.3">
      <c r="A148" s="13" t="s">
        <v>3</v>
      </c>
      <c r="B148" s="14"/>
      <c r="C148" s="14"/>
      <c r="E148" s="6">
        <f>E149+E150+E151</f>
        <v>5417770.7556479275</v>
      </c>
      <c r="F148" s="6">
        <f>F149+F150+F151</f>
        <v>61436</v>
      </c>
      <c r="G148" s="6">
        <f t="shared" si="9"/>
        <v>5479206.7556479275</v>
      </c>
      <c r="H148" s="6">
        <f>H149+H150+H151+H152</f>
        <v>70564</v>
      </c>
      <c r="I148" s="6">
        <f>I149+I150+I151+I152</f>
        <v>11137</v>
      </c>
      <c r="J148" s="6">
        <f>J149+J150+J151+J152</f>
        <v>0</v>
      </c>
      <c r="K148" s="6">
        <f t="shared" si="12"/>
        <v>5560907.7556479275</v>
      </c>
      <c r="L148" s="6">
        <f>L149+L150+L151+L152</f>
        <v>0</v>
      </c>
      <c r="M148" s="6">
        <f t="shared" si="10"/>
        <v>5560907.7556479275</v>
      </c>
      <c r="N148" s="6">
        <f>N149+N150+N151+N152</f>
        <v>-6521</v>
      </c>
      <c r="O148" s="6">
        <f t="shared" si="11"/>
        <v>5554386.7556479275</v>
      </c>
    </row>
    <row r="149" spans="1:15" x14ac:dyDescent="0.3">
      <c r="A149" s="15" t="s">
        <v>17</v>
      </c>
      <c r="B149" s="11">
        <v>10</v>
      </c>
      <c r="C149" s="11">
        <v>50</v>
      </c>
      <c r="D149" s="16" t="s">
        <v>15</v>
      </c>
      <c r="E149" s="5">
        <v>2575517.3554152427</v>
      </c>
      <c r="F149" s="5"/>
      <c r="G149" s="5">
        <f t="shared" si="9"/>
        <v>2575517.3554152427</v>
      </c>
      <c r="H149" s="5"/>
      <c r="I149" s="5"/>
      <c r="J149" s="5"/>
      <c r="K149" s="5">
        <f t="shared" si="12"/>
        <v>2575517.3554152427</v>
      </c>
      <c r="L149" s="5"/>
      <c r="M149" s="5">
        <f t="shared" si="10"/>
        <v>2575517.3554152427</v>
      </c>
      <c r="N149" s="5"/>
      <c r="O149" s="5">
        <f t="shared" si="11"/>
        <v>2575517.3554152427</v>
      </c>
    </row>
    <row r="150" spans="1:15" ht="14.25" customHeight="1" x14ac:dyDescent="0.3">
      <c r="A150" s="15" t="s">
        <v>18</v>
      </c>
      <c r="B150" s="11">
        <v>20</v>
      </c>
      <c r="C150" s="11">
        <v>50</v>
      </c>
      <c r="D150" s="16"/>
      <c r="E150" s="5">
        <v>2626541.4002326848</v>
      </c>
      <c r="F150" s="5">
        <v>84717</v>
      </c>
      <c r="G150" s="5">
        <f t="shared" si="9"/>
        <v>2711258.4002326848</v>
      </c>
      <c r="H150" s="63">
        <f>54913+15651</f>
        <v>70564</v>
      </c>
      <c r="I150" s="5"/>
      <c r="J150" s="5"/>
      <c r="K150" s="5">
        <f t="shared" si="12"/>
        <v>2781822.4002326848</v>
      </c>
      <c r="L150" s="5"/>
      <c r="M150" s="5">
        <f t="shared" si="10"/>
        <v>2781822.4002326848</v>
      </c>
      <c r="N150" s="5">
        <v>-6521</v>
      </c>
      <c r="O150" s="5">
        <f t="shared" si="11"/>
        <v>2775301.4002326848</v>
      </c>
    </row>
    <row r="151" spans="1:15" x14ac:dyDescent="0.3">
      <c r="A151" s="15" t="s">
        <v>36</v>
      </c>
      <c r="B151" s="11">
        <v>20</v>
      </c>
      <c r="C151" s="11">
        <v>50</v>
      </c>
      <c r="D151" s="16"/>
      <c r="E151" s="5">
        <v>215712</v>
      </c>
      <c r="F151" s="5">
        <v>-23281</v>
      </c>
      <c r="G151" s="5">
        <f t="shared" ref="G151:G221" si="13">E151+F151</f>
        <v>192431</v>
      </c>
      <c r="H151" s="5"/>
      <c r="I151" s="5"/>
      <c r="J151" s="5"/>
      <c r="K151" s="5">
        <f t="shared" si="12"/>
        <v>192431</v>
      </c>
      <c r="L151" s="5"/>
      <c r="M151" s="5">
        <f t="shared" si="10"/>
        <v>192431</v>
      </c>
      <c r="N151" s="5"/>
      <c r="O151" s="5">
        <f t="shared" si="11"/>
        <v>192431</v>
      </c>
    </row>
    <row r="152" spans="1:15" x14ac:dyDescent="0.3">
      <c r="A152" s="61" t="s">
        <v>60</v>
      </c>
      <c r="B152" s="59">
        <v>20</v>
      </c>
      <c r="C152" s="59">
        <v>50</v>
      </c>
      <c r="D152" s="60" t="s">
        <v>61</v>
      </c>
      <c r="E152" s="5"/>
      <c r="F152" s="5"/>
      <c r="G152" s="5"/>
      <c r="H152" s="5"/>
      <c r="I152" s="5">
        <v>11137</v>
      </c>
      <c r="J152" s="5"/>
      <c r="K152" s="5">
        <f t="shared" si="12"/>
        <v>11137</v>
      </c>
      <c r="L152" s="5"/>
      <c r="M152" s="5">
        <f t="shared" si="10"/>
        <v>11137</v>
      </c>
      <c r="N152" s="5"/>
      <c r="O152" s="5">
        <f t="shared" si="11"/>
        <v>11137</v>
      </c>
    </row>
    <row r="153" spans="1:15" x14ac:dyDescent="0.3">
      <c r="E153" s="5">
        <v>0</v>
      </c>
      <c r="F153" s="5">
        <v>0</v>
      </c>
      <c r="G153" s="5">
        <f t="shared" si="13"/>
        <v>0</v>
      </c>
      <c r="H153" s="5">
        <v>0</v>
      </c>
      <c r="I153" s="5">
        <v>0</v>
      </c>
      <c r="J153" s="5">
        <v>0</v>
      </c>
      <c r="K153" s="5">
        <f t="shared" si="12"/>
        <v>0</v>
      </c>
      <c r="L153" s="5">
        <v>0</v>
      </c>
      <c r="M153" s="5">
        <f t="shared" si="10"/>
        <v>0</v>
      </c>
      <c r="N153" s="5">
        <v>0</v>
      </c>
      <c r="O153" s="5">
        <f t="shared" si="11"/>
        <v>0</v>
      </c>
    </row>
    <row r="154" spans="1:15" s="4" customFormat="1" x14ac:dyDescent="0.3">
      <c r="A154" s="13" t="s">
        <v>45</v>
      </c>
      <c r="B154" s="14"/>
      <c r="C154" s="14"/>
      <c r="E154" s="6">
        <f>E155+E157+E158+E159</f>
        <v>835487.21299448702</v>
      </c>
      <c r="F154" s="6">
        <f>F155+F157+F158+F159</f>
        <v>0</v>
      </c>
      <c r="G154" s="6">
        <f t="shared" si="13"/>
        <v>835487.21299448702</v>
      </c>
      <c r="H154" s="6">
        <f>H155+H157+H158+H159</f>
        <v>0</v>
      </c>
      <c r="I154" s="6">
        <f>I155+I157+I158+I159</f>
        <v>0</v>
      </c>
      <c r="J154" s="6">
        <f>J155+J157+J158+J159</f>
        <v>0</v>
      </c>
      <c r="K154" s="6">
        <f t="shared" si="12"/>
        <v>835487.21299448702</v>
      </c>
      <c r="L154" s="6">
        <f>L155+L157+L158+L159</f>
        <v>2880</v>
      </c>
      <c r="M154" s="6">
        <f t="shared" si="10"/>
        <v>838367.21299448702</v>
      </c>
      <c r="N154" s="6">
        <f>N155+N157+N158+N159</f>
        <v>10000</v>
      </c>
      <c r="O154" s="6">
        <f t="shared" si="11"/>
        <v>848367.21299448702</v>
      </c>
    </row>
    <row r="155" spans="1:15" x14ac:dyDescent="0.3">
      <c r="A155" s="15" t="s">
        <v>6</v>
      </c>
      <c r="B155" s="11">
        <v>20</v>
      </c>
      <c r="C155" s="11">
        <v>55</v>
      </c>
      <c r="D155" s="16"/>
      <c r="E155" s="5">
        <v>170474.86499999999</v>
      </c>
      <c r="F155" s="5"/>
      <c r="G155" s="5">
        <f t="shared" si="13"/>
        <v>170474.86499999999</v>
      </c>
      <c r="H155" s="5"/>
      <c r="I155" s="5"/>
      <c r="J155" s="5"/>
      <c r="K155" s="5">
        <f t="shared" si="12"/>
        <v>170474.86499999999</v>
      </c>
      <c r="L155" s="5">
        <v>2880</v>
      </c>
      <c r="M155" s="5">
        <f t="shared" si="10"/>
        <v>173354.86499999999</v>
      </c>
      <c r="N155" s="5">
        <v>10000</v>
      </c>
      <c r="O155" s="5">
        <f t="shared" si="11"/>
        <v>183354.86499999999</v>
      </c>
    </row>
    <row r="156" spans="1:15" x14ac:dyDescent="0.3">
      <c r="A156" s="32" t="s">
        <v>37</v>
      </c>
      <c r="B156" s="11"/>
      <c r="C156" s="11"/>
      <c r="D156" s="16"/>
      <c r="E156" s="24">
        <v>69811</v>
      </c>
      <c r="F156" s="24"/>
      <c r="G156" s="24">
        <f t="shared" si="13"/>
        <v>69811</v>
      </c>
      <c r="H156" s="24"/>
      <c r="I156" s="24"/>
      <c r="J156" s="24"/>
      <c r="K156" s="24">
        <f t="shared" si="12"/>
        <v>69811</v>
      </c>
      <c r="L156" s="24"/>
      <c r="M156" s="24">
        <f t="shared" si="10"/>
        <v>69811</v>
      </c>
      <c r="N156" s="24"/>
      <c r="O156" s="24">
        <f t="shared" si="11"/>
        <v>69811</v>
      </c>
    </row>
    <row r="157" spans="1:15" x14ac:dyDescent="0.3">
      <c r="A157" s="15" t="s">
        <v>7</v>
      </c>
      <c r="B157" s="11">
        <v>20</v>
      </c>
      <c r="C157" s="11">
        <v>55</v>
      </c>
      <c r="D157" s="16" t="s">
        <v>8</v>
      </c>
      <c r="E157" s="5">
        <v>435059</v>
      </c>
      <c r="F157" s="5"/>
      <c r="G157" s="5">
        <f t="shared" si="13"/>
        <v>435059</v>
      </c>
      <c r="H157" s="5"/>
      <c r="I157" s="5"/>
      <c r="J157" s="5"/>
      <c r="K157" s="5">
        <f t="shared" si="12"/>
        <v>435059</v>
      </c>
      <c r="L157" s="5"/>
      <c r="M157" s="5">
        <f t="shared" si="10"/>
        <v>435059</v>
      </c>
      <c r="N157" s="5"/>
      <c r="O157" s="5">
        <f t="shared" si="11"/>
        <v>435059</v>
      </c>
    </row>
    <row r="158" spans="1:15" x14ac:dyDescent="0.3">
      <c r="A158" s="21" t="s">
        <v>19</v>
      </c>
      <c r="B158" s="11">
        <v>10</v>
      </c>
      <c r="C158" s="11">
        <v>5</v>
      </c>
      <c r="D158" s="16" t="s">
        <v>20</v>
      </c>
      <c r="E158" s="5">
        <v>149707.0714405466</v>
      </c>
      <c r="F158" s="5"/>
      <c r="G158" s="5">
        <f t="shared" si="13"/>
        <v>149707.0714405466</v>
      </c>
      <c r="H158" s="5"/>
      <c r="I158" s="5"/>
      <c r="J158" s="5"/>
      <c r="K158" s="5">
        <f t="shared" si="12"/>
        <v>149707.0714405466</v>
      </c>
      <c r="L158" s="5"/>
      <c r="M158" s="5">
        <f t="shared" si="10"/>
        <v>149707.0714405466</v>
      </c>
      <c r="N158" s="5"/>
      <c r="O158" s="5">
        <f t="shared" si="11"/>
        <v>149707.0714405466</v>
      </c>
    </row>
    <row r="159" spans="1:15" x14ac:dyDescent="0.3">
      <c r="A159" s="21" t="s">
        <v>21</v>
      </c>
      <c r="B159" s="11">
        <v>10</v>
      </c>
      <c r="C159" s="2">
        <v>55</v>
      </c>
      <c r="D159" s="16" t="s">
        <v>22</v>
      </c>
      <c r="E159" s="5">
        <v>80246.276553940465</v>
      </c>
      <c r="F159" s="5"/>
      <c r="G159" s="5">
        <f t="shared" si="13"/>
        <v>80246.276553940465</v>
      </c>
      <c r="H159" s="5"/>
      <c r="I159" s="5"/>
      <c r="J159" s="5"/>
      <c r="K159" s="5">
        <f t="shared" si="12"/>
        <v>80246.276553940465</v>
      </c>
      <c r="L159" s="5"/>
      <c r="M159" s="5">
        <f t="shared" si="10"/>
        <v>80246.276553940465</v>
      </c>
      <c r="N159" s="5"/>
      <c r="O159" s="5">
        <f t="shared" si="11"/>
        <v>80246.276553940465</v>
      </c>
    </row>
    <row r="160" spans="1:15" x14ac:dyDescent="0.3">
      <c r="E160" s="1">
        <v>0</v>
      </c>
      <c r="F160" s="1">
        <v>0</v>
      </c>
      <c r="G160" s="1">
        <f t="shared" si="13"/>
        <v>0</v>
      </c>
      <c r="H160" s="1">
        <v>0</v>
      </c>
      <c r="I160" s="1">
        <v>0</v>
      </c>
      <c r="J160" s="1">
        <v>0</v>
      </c>
      <c r="K160" s="1">
        <f t="shared" si="12"/>
        <v>0</v>
      </c>
      <c r="L160" s="1">
        <v>0</v>
      </c>
      <c r="M160" s="1">
        <f t="shared" si="10"/>
        <v>0</v>
      </c>
      <c r="N160" s="1">
        <v>0</v>
      </c>
      <c r="O160" s="1">
        <f t="shared" si="11"/>
        <v>0</v>
      </c>
    </row>
    <row r="161" spans="1:15" s="4" customFormat="1" x14ac:dyDescent="0.3">
      <c r="A161" s="13" t="s">
        <v>9</v>
      </c>
      <c r="B161" s="14"/>
      <c r="C161" s="14"/>
      <c r="E161" s="6">
        <f>E162+E163+E164+E165</f>
        <v>132017.68314897257</v>
      </c>
      <c r="F161" s="6">
        <f>F162+F163+F164+F165</f>
        <v>0</v>
      </c>
      <c r="G161" s="6">
        <f t="shared" si="13"/>
        <v>132017.68314897257</v>
      </c>
      <c r="H161" s="6">
        <f>H162+H163+H164+H165</f>
        <v>0</v>
      </c>
      <c r="I161" s="6">
        <f>I162+I163+I164+I165</f>
        <v>0</v>
      </c>
      <c r="J161" s="6">
        <f>J162+J163+J164+J165</f>
        <v>0</v>
      </c>
      <c r="K161" s="6">
        <f t="shared" si="12"/>
        <v>132017.68314897257</v>
      </c>
      <c r="L161" s="6">
        <f>L162+L163+L164+L165</f>
        <v>0</v>
      </c>
      <c r="M161" s="6">
        <f t="shared" si="10"/>
        <v>132017.68314897257</v>
      </c>
      <c r="N161" s="6">
        <f>N162+N163+N164+N165</f>
        <v>0</v>
      </c>
      <c r="O161" s="6">
        <f t="shared" si="11"/>
        <v>132017.68314897257</v>
      </c>
    </row>
    <row r="162" spans="1:15" x14ac:dyDescent="0.3">
      <c r="A162" s="17" t="s">
        <v>10</v>
      </c>
      <c r="B162" s="11">
        <v>10</v>
      </c>
      <c r="C162" s="2">
        <v>601</v>
      </c>
      <c r="D162" s="16"/>
      <c r="E162" s="5">
        <v>18330.999734354245</v>
      </c>
      <c r="F162" s="5"/>
      <c r="G162" s="5">
        <f t="shared" si="13"/>
        <v>18330.999734354245</v>
      </c>
      <c r="H162" s="5"/>
      <c r="I162" s="5"/>
      <c r="J162" s="5"/>
      <c r="K162" s="5">
        <f t="shared" si="12"/>
        <v>18330.999734354245</v>
      </c>
      <c r="L162" s="5"/>
      <c r="M162" s="5">
        <f t="shared" si="10"/>
        <v>18330.999734354245</v>
      </c>
      <c r="N162" s="5"/>
      <c r="O162" s="5">
        <f t="shared" si="11"/>
        <v>18330.999734354245</v>
      </c>
    </row>
    <row r="163" spans="1:15" x14ac:dyDescent="0.3">
      <c r="A163" s="17" t="s">
        <v>11</v>
      </c>
      <c r="B163" s="11">
        <v>10</v>
      </c>
      <c r="C163" s="2">
        <v>601</v>
      </c>
      <c r="D163" s="16" t="s">
        <v>8</v>
      </c>
      <c r="E163" s="5">
        <v>87012</v>
      </c>
      <c r="F163" s="5"/>
      <c r="G163" s="5">
        <f t="shared" si="13"/>
        <v>87012</v>
      </c>
      <c r="H163" s="5"/>
      <c r="I163" s="5"/>
      <c r="J163" s="5"/>
      <c r="K163" s="5">
        <f t="shared" si="12"/>
        <v>87012</v>
      </c>
      <c r="L163" s="5"/>
      <c r="M163" s="5">
        <f t="shared" si="10"/>
        <v>87012</v>
      </c>
      <c r="N163" s="5"/>
      <c r="O163" s="5">
        <f t="shared" si="11"/>
        <v>87012</v>
      </c>
    </row>
    <row r="164" spans="1:15" x14ac:dyDescent="0.3">
      <c r="A164" s="17" t="s">
        <v>23</v>
      </c>
      <c r="B164" s="11">
        <v>10</v>
      </c>
      <c r="C164" s="2">
        <v>601</v>
      </c>
      <c r="D164" s="16" t="s">
        <v>20</v>
      </c>
      <c r="E164" s="5">
        <v>10625.428103830245</v>
      </c>
      <c r="F164" s="5"/>
      <c r="G164" s="5">
        <f t="shared" si="13"/>
        <v>10625.428103830245</v>
      </c>
      <c r="H164" s="5"/>
      <c r="I164" s="5"/>
      <c r="J164" s="5"/>
      <c r="K164" s="5">
        <f t="shared" si="12"/>
        <v>10625.428103830245</v>
      </c>
      <c r="L164" s="5"/>
      <c r="M164" s="5">
        <f t="shared" si="10"/>
        <v>10625.428103830245</v>
      </c>
      <c r="N164" s="5"/>
      <c r="O164" s="5">
        <f t="shared" si="11"/>
        <v>10625.428103830245</v>
      </c>
    </row>
    <row r="165" spans="1:15" x14ac:dyDescent="0.3">
      <c r="A165" s="17" t="s">
        <v>24</v>
      </c>
      <c r="B165" s="11">
        <v>10</v>
      </c>
      <c r="C165" s="2">
        <v>601</v>
      </c>
      <c r="D165" s="16" t="s">
        <v>22</v>
      </c>
      <c r="E165" s="5">
        <v>16049.255310788089</v>
      </c>
      <c r="F165" s="5"/>
      <c r="G165" s="5">
        <f t="shared" si="13"/>
        <v>16049.255310788089</v>
      </c>
      <c r="H165" s="5"/>
      <c r="I165" s="5"/>
      <c r="J165" s="5"/>
      <c r="K165" s="5">
        <f t="shared" si="12"/>
        <v>16049.255310788089</v>
      </c>
      <c r="L165" s="5"/>
      <c r="M165" s="5">
        <f t="shared" si="10"/>
        <v>16049.255310788089</v>
      </c>
      <c r="N165" s="5"/>
      <c r="O165" s="5">
        <f t="shared" si="11"/>
        <v>16049.255310788089</v>
      </c>
    </row>
    <row r="166" spans="1:15" x14ac:dyDescent="0.3">
      <c r="A166" s="17"/>
      <c r="B166" s="11"/>
      <c r="D166" s="16"/>
      <c r="E166" s="5"/>
      <c r="F166" s="5"/>
      <c r="G166" s="5"/>
      <c r="H166" s="5"/>
      <c r="I166" s="5"/>
      <c r="J166" s="5"/>
      <c r="K166" s="5">
        <f t="shared" si="12"/>
        <v>0</v>
      </c>
      <c r="L166" s="5"/>
      <c r="M166" s="5">
        <f t="shared" si="10"/>
        <v>0</v>
      </c>
      <c r="N166" s="5"/>
      <c r="O166" s="5">
        <f t="shared" si="11"/>
        <v>0</v>
      </c>
    </row>
    <row r="167" spans="1:15" x14ac:dyDescent="0.3">
      <c r="A167" s="58" t="s">
        <v>57</v>
      </c>
      <c r="B167" s="59">
        <v>20</v>
      </c>
      <c r="C167" s="59">
        <v>55</v>
      </c>
      <c r="D167" s="60" t="s">
        <v>58</v>
      </c>
      <c r="E167" s="5"/>
      <c r="F167" s="5"/>
      <c r="G167" s="5"/>
      <c r="H167" s="20">
        <v>28334</v>
      </c>
      <c r="I167" s="5"/>
      <c r="J167" s="5"/>
      <c r="K167" s="20">
        <f t="shared" si="12"/>
        <v>28334</v>
      </c>
      <c r="L167" s="5"/>
      <c r="M167" s="20">
        <f t="shared" si="10"/>
        <v>28334</v>
      </c>
      <c r="N167" s="5"/>
      <c r="O167" s="20">
        <f t="shared" si="11"/>
        <v>28334</v>
      </c>
    </row>
    <row r="168" spans="1:15" x14ac:dyDescent="0.3">
      <c r="E168" s="1">
        <v>0</v>
      </c>
      <c r="F168" s="1">
        <v>0</v>
      </c>
      <c r="G168" s="1">
        <f t="shared" si="13"/>
        <v>0</v>
      </c>
      <c r="H168" s="1">
        <v>0</v>
      </c>
      <c r="I168" s="1">
        <v>0</v>
      </c>
      <c r="J168" s="1">
        <v>0</v>
      </c>
      <c r="K168" s="1">
        <f t="shared" si="12"/>
        <v>0</v>
      </c>
      <c r="L168" s="1">
        <v>0</v>
      </c>
      <c r="M168" s="1">
        <f t="shared" si="10"/>
        <v>0</v>
      </c>
      <c r="N168" s="1">
        <v>0</v>
      </c>
      <c r="O168" s="1">
        <f t="shared" si="11"/>
        <v>0</v>
      </c>
    </row>
    <row r="169" spans="1:15" x14ac:dyDescent="0.3">
      <c r="A169" s="23"/>
      <c r="B169" s="11"/>
      <c r="C169" s="11"/>
      <c r="D169" s="16"/>
      <c r="E169" s="5">
        <v>0</v>
      </c>
      <c r="F169" s="5">
        <v>0</v>
      </c>
      <c r="G169" s="5">
        <f t="shared" si="13"/>
        <v>0</v>
      </c>
      <c r="H169" s="5">
        <v>0</v>
      </c>
      <c r="I169" s="5">
        <v>0</v>
      </c>
      <c r="J169" s="5">
        <v>0</v>
      </c>
      <c r="K169" s="5">
        <f t="shared" si="12"/>
        <v>0</v>
      </c>
      <c r="L169" s="5">
        <v>0</v>
      </c>
      <c r="M169" s="5">
        <f t="shared" si="10"/>
        <v>0</v>
      </c>
      <c r="N169" s="5">
        <v>0</v>
      </c>
      <c r="O169" s="5">
        <f t="shared" si="11"/>
        <v>0</v>
      </c>
    </row>
    <row r="170" spans="1:15" ht="17.399999999999999" x14ac:dyDescent="0.35">
      <c r="A170" s="7" t="s">
        <v>38</v>
      </c>
      <c r="B170" s="11"/>
      <c r="C170" s="11"/>
      <c r="D170" s="16"/>
      <c r="E170" s="8">
        <f>E171</f>
        <v>3135500.5164593738</v>
      </c>
      <c r="F170" s="8">
        <f>F171</f>
        <v>-6422</v>
      </c>
      <c r="G170" s="8">
        <f t="shared" si="13"/>
        <v>3129078.5164593738</v>
      </c>
      <c r="H170" s="8">
        <f>H171</f>
        <v>74742</v>
      </c>
      <c r="I170" s="8">
        <f>I171</f>
        <v>16252</v>
      </c>
      <c r="J170" s="8">
        <f>J171</f>
        <v>0</v>
      </c>
      <c r="K170" s="8">
        <f t="shared" si="12"/>
        <v>3220072.5164593738</v>
      </c>
      <c r="L170" s="8">
        <f>L171</f>
        <v>-36386</v>
      </c>
      <c r="M170" s="8">
        <f t="shared" si="10"/>
        <v>3183686.5164593738</v>
      </c>
      <c r="N170" s="8">
        <f>N171</f>
        <v>6290</v>
      </c>
      <c r="O170" s="8">
        <f t="shared" si="11"/>
        <v>3189976.5164593738</v>
      </c>
    </row>
    <row r="171" spans="1:15" ht="17.399999999999999" x14ac:dyDescent="0.35">
      <c r="A171" s="7" t="s">
        <v>46</v>
      </c>
      <c r="B171" s="11"/>
      <c r="C171" s="11"/>
      <c r="D171" s="16"/>
      <c r="E171" s="8">
        <f>E172+E173</f>
        <v>3135500.5164593738</v>
      </c>
      <c r="F171" s="8">
        <f>F172+F173</f>
        <v>-6422</v>
      </c>
      <c r="G171" s="8">
        <f t="shared" si="13"/>
        <v>3129078.5164593738</v>
      </c>
      <c r="H171" s="8">
        <f>H172+H173</f>
        <v>74742</v>
      </c>
      <c r="I171" s="8">
        <f>I172+I173</f>
        <v>16252</v>
      </c>
      <c r="J171" s="8">
        <f>J172+J173</f>
        <v>0</v>
      </c>
      <c r="K171" s="8">
        <f t="shared" si="12"/>
        <v>3220072.5164593738</v>
      </c>
      <c r="L171" s="8">
        <f>L172+L173</f>
        <v>-36386</v>
      </c>
      <c r="M171" s="8">
        <f t="shared" si="10"/>
        <v>3183686.5164593738</v>
      </c>
      <c r="N171" s="8">
        <f>N172+N173</f>
        <v>6290</v>
      </c>
      <c r="O171" s="8">
        <f t="shared" si="11"/>
        <v>3189976.5164593738</v>
      </c>
    </row>
    <row r="172" spans="1:15" ht="15.6" x14ac:dyDescent="0.3">
      <c r="A172" s="9" t="s">
        <v>13</v>
      </c>
      <c r="B172" s="11"/>
      <c r="C172" s="11"/>
      <c r="D172" s="16"/>
      <c r="E172" s="10">
        <f>E175+E179</f>
        <v>3092775.8939999999</v>
      </c>
      <c r="F172" s="10">
        <f>F175+F179</f>
        <v>-6422</v>
      </c>
      <c r="G172" s="10">
        <f t="shared" si="13"/>
        <v>3086353.8939999999</v>
      </c>
      <c r="H172" s="10">
        <f>H175+H179</f>
        <v>74742</v>
      </c>
      <c r="I172" s="10">
        <f>I175+I179</f>
        <v>16252</v>
      </c>
      <c r="J172" s="10">
        <f>J175+J179</f>
        <v>0</v>
      </c>
      <c r="K172" s="10">
        <f t="shared" si="12"/>
        <v>3177347.8939999999</v>
      </c>
      <c r="L172" s="10">
        <f>L175+L179</f>
        <v>-36386</v>
      </c>
      <c r="M172" s="10">
        <f t="shared" si="10"/>
        <v>3140961.8939999999</v>
      </c>
      <c r="N172" s="10">
        <f>N175+N179</f>
        <v>6290</v>
      </c>
      <c r="O172" s="10">
        <f t="shared" si="11"/>
        <v>3147251.8939999999</v>
      </c>
    </row>
    <row r="173" spans="1:15" ht="15.6" x14ac:dyDescent="0.3">
      <c r="A173" s="28" t="s">
        <v>47</v>
      </c>
      <c r="B173" s="11"/>
      <c r="C173" s="11"/>
      <c r="D173" s="16"/>
      <c r="E173" s="29">
        <f>E184</f>
        <v>42724.622459373684</v>
      </c>
      <c r="F173" s="29">
        <f>F184</f>
        <v>0</v>
      </c>
      <c r="G173" s="29">
        <f t="shared" si="13"/>
        <v>42724.622459373684</v>
      </c>
      <c r="H173" s="29">
        <f>H184</f>
        <v>0</v>
      </c>
      <c r="I173" s="29">
        <f>I184</f>
        <v>0</v>
      </c>
      <c r="J173" s="29">
        <f>J184</f>
        <v>0</v>
      </c>
      <c r="K173" s="29">
        <f t="shared" si="12"/>
        <v>42724.622459373684</v>
      </c>
      <c r="L173" s="29">
        <f>L184</f>
        <v>0</v>
      </c>
      <c r="M173" s="29">
        <f t="shared" si="10"/>
        <v>42724.622459373684</v>
      </c>
      <c r="N173" s="29">
        <f>N184</f>
        <v>0</v>
      </c>
      <c r="O173" s="29">
        <f t="shared" si="11"/>
        <v>42724.622459373684</v>
      </c>
    </row>
    <row r="174" spans="1:15" ht="13.95" customHeight="1" x14ac:dyDescent="0.35">
      <c r="A174" s="7"/>
      <c r="B174" s="11"/>
      <c r="C174" s="11"/>
      <c r="D174" s="16"/>
      <c r="E174" s="5">
        <v>0</v>
      </c>
      <c r="F174" s="5">
        <v>0</v>
      </c>
      <c r="G174" s="5">
        <f t="shared" si="13"/>
        <v>0</v>
      </c>
      <c r="H174" s="5">
        <v>0</v>
      </c>
      <c r="I174" s="5">
        <v>0</v>
      </c>
      <c r="J174" s="5">
        <v>0</v>
      </c>
      <c r="K174" s="5">
        <f t="shared" si="12"/>
        <v>0</v>
      </c>
      <c r="L174" s="5">
        <v>0</v>
      </c>
      <c r="M174" s="5">
        <f t="shared" si="10"/>
        <v>0</v>
      </c>
      <c r="N174" s="5">
        <v>0</v>
      </c>
      <c r="O174" s="5">
        <f t="shared" si="11"/>
        <v>0</v>
      </c>
    </row>
    <row r="175" spans="1:15" s="4" customFormat="1" ht="13.95" customHeight="1" x14ac:dyDescent="0.3">
      <c r="A175" s="13" t="s">
        <v>3</v>
      </c>
      <c r="B175" s="25"/>
      <c r="C175" s="25"/>
      <c r="D175" s="26"/>
      <c r="E175" s="20">
        <f>E176</f>
        <v>2811208</v>
      </c>
      <c r="F175" s="20">
        <f>F176</f>
        <v>-6422</v>
      </c>
      <c r="G175" s="20">
        <f t="shared" si="13"/>
        <v>2804786</v>
      </c>
      <c r="H175" s="20">
        <f>H176+H177</f>
        <v>74742</v>
      </c>
      <c r="I175" s="20">
        <f>I176+I177</f>
        <v>16252</v>
      </c>
      <c r="J175" s="20">
        <f>J176+J177</f>
        <v>0</v>
      </c>
      <c r="K175" s="20">
        <f t="shared" si="12"/>
        <v>2895780</v>
      </c>
      <c r="L175" s="20">
        <f>L176+L177</f>
        <v>23414</v>
      </c>
      <c r="M175" s="20">
        <f t="shared" si="10"/>
        <v>2919194</v>
      </c>
      <c r="N175" s="20">
        <f>N176+N177</f>
        <v>-4210</v>
      </c>
      <c r="O175" s="20">
        <f t="shared" si="11"/>
        <v>2914984</v>
      </c>
    </row>
    <row r="176" spans="1:15" ht="13.95" customHeight="1" x14ac:dyDescent="0.3">
      <c r="A176" s="15" t="s">
        <v>39</v>
      </c>
      <c r="B176" s="11">
        <v>20</v>
      </c>
      <c r="C176" s="11">
        <v>50</v>
      </c>
      <c r="D176" s="16"/>
      <c r="E176" s="5">
        <v>2811208</v>
      </c>
      <c r="F176" s="5">
        <v>-6422</v>
      </c>
      <c r="G176" s="5">
        <f t="shared" si="13"/>
        <v>2804786</v>
      </c>
      <c r="H176" s="5">
        <v>74742</v>
      </c>
      <c r="I176" s="5"/>
      <c r="J176" s="5"/>
      <c r="K176" s="5">
        <f t="shared" si="12"/>
        <v>2879528</v>
      </c>
      <c r="L176" s="5">
        <v>23414</v>
      </c>
      <c r="M176" s="5">
        <f t="shared" si="10"/>
        <v>2902942</v>
      </c>
      <c r="N176" s="5">
        <v>-4210</v>
      </c>
      <c r="O176" s="5">
        <f t="shared" si="11"/>
        <v>2898732</v>
      </c>
    </row>
    <row r="177" spans="1:15" ht="13.95" customHeight="1" x14ac:dyDescent="0.3">
      <c r="A177" s="61" t="s">
        <v>60</v>
      </c>
      <c r="B177" s="59">
        <v>20</v>
      </c>
      <c r="C177" s="59">
        <v>50</v>
      </c>
      <c r="D177" s="60" t="s">
        <v>61</v>
      </c>
      <c r="E177" s="5"/>
      <c r="F177" s="5"/>
      <c r="G177" s="5"/>
      <c r="H177" s="5"/>
      <c r="I177" s="5">
        <v>16252</v>
      </c>
      <c r="J177" s="5"/>
      <c r="K177" s="5">
        <f t="shared" si="12"/>
        <v>16252</v>
      </c>
      <c r="L177" s="5"/>
      <c r="M177" s="5">
        <f t="shared" si="10"/>
        <v>16252</v>
      </c>
      <c r="N177" s="5"/>
      <c r="O177" s="5">
        <f t="shared" si="11"/>
        <v>16252</v>
      </c>
    </row>
    <row r="178" spans="1:15" ht="13.95" customHeight="1" x14ac:dyDescent="0.35">
      <c r="A178" s="7"/>
      <c r="B178" s="11"/>
      <c r="C178" s="11"/>
      <c r="D178" s="16"/>
      <c r="E178" s="5">
        <v>0</v>
      </c>
      <c r="F178" s="5">
        <v>0</v>
      </c>
      <c r="G178" s="5">
        <f t="shared" si="13"/>
        <v>0</v>
      </c>
      <c r="H178" s="5">
        <v>0</v>
      </c>
      <c r="I178" s="5">
        <v>0</v>
      </c>
      <c r="J178" s="5">
        <v>0</v>
      </c>
      <c r="K178" s="5">
        <f t="shared" si="12"/>
        <v>0</v>
      </c>
      <c r="L178" s="5">
        <v>0</v>
      </c>
      <c r="M178" s="5">
        <f t="shared" si="10"/>
        <v>0</v>
      </c>
      <c r="N178" s="5">
        <v>0</v>
      </c>
      <c r="O178" s="5">
        <f t="shared" si="11"/>
        <v>0</v>
      </c>
    </row>
    <row r="179" spans="1:15" s="4" customFormat="1" ht="13.95" customHeight="1" x14ac:dyDescent="0.3">
      <c r="A179" s="13" t="s">
        <v>45</v>
      </c>
      <c r="B179" s="25"/>
      <c r="C179" s="25"/>
      <c r="D179" s="26"/>
      <c r="E179" s="20">
        <f>E180+E182</f>
        <v>281567.89399999997</v>
      </c>
      <c r="F179" s="20">
        <f>F180+F182</f>
        <v>0</v>
      </c>
      <c r="G179" s="20">
        <f t="shared" si="13"/>
        <v>281567.89399999997</v>
      </c>
      <c r="H179" s="20">
        <f>H180+H182</f>
        <v>0</v>
      </c>
      <c r="I179" s="20">
        <f>I180+I182</f>
        <v>0</v>
      </c>
      <c r="J179" s="20">
        <f>J180+J182</f>
        <v>0</v>
      </c>
      <c r="K179" s="20">
        <f t="shared" si="12"/>
        <v>281567.89399999997</v>
      </c>
      <c r="L179" s="20">
        <f>L180+L182</f>
        <v>-59800</v>
      </c>
      <c r="M179" s="20">
        <f t="shared" si="10"/>
        <v>221767.89399999997</v>
      </c>
      <c r="N179" s="20">
        <f>N180+N182</f>
        <v>10500</v>
      </c>
      <c r="O179" s="20">
        <f t="shared" si="11"/>
        <v>232267.89399999997</v>
      </c>
    </row>
    <row r="180" spans="1:15" ht="13.95" customHeight="1" x14ac:dyDescent="0.3">
      <c r="A180" s="15" t="s">
        <v>6</v>
      </c>
      <c r="B180" s="11">
        <v>20</v>
      </c>
      <c r="C180" s="11">
        <v>55</v>
      </c>
      <c r="D180" s="16"/>
      <c r="E180" s="5">
        <v>140486.894</v>
      </c>
      <c r="F180" s="5"/>
      <c r="G180" s="5">
        <f t="shared" si="13"/>
        <v>140486.894</v>
      </c>
      <c r="H180" s="5"/>
      <c r="I180" s="5"/>
      <c r="J180" s="5"/>
      <c r="K180" s="5">
        <f t="shared" si="12"/>
        <v>140486.894</v>
      </c>
      <c r="L180" s="5">
        <v>-59800</v>
      </c>
      <c r="M180" s="5">
        <f t="shared" si="10"/>
        <v>80686.894</v>
      </c>
      <c r="N180" s="5">
        <v>10500</v>
      </c>
      <c r="O180" s="5">
        <f t="shared" si="11"/>
        <v>91186.894</v>
      </c>
    </row>
    <row r="181" spans="1:15" ht="13.95" customHeight="1" x14ac:dyDescent="0.3">
      <c r="A181" s="32" t="s">
        <v>37</v>
      </c>
      <c r="B181" s="11"/>
      <c r="C181" s="11"/>
      <c r="D181" s="16"/>
      <c r="E181" s="24">
        <v>50623</v>
      </c>
      <c r="F181" s="24"/>
      <c r="G181" s="24">
        <f t="shared" si="13"/>
        <v>50623</v>
      </c>
      <c r="H181" s="24"/>
      <c r="I181" s="24"/>
      <c r="J181" s="24"/>
      <c r="K181" s="24">
        <f t="shared" si="12"/>
        <v>50623</v>
      </c>
      <c r="L181" s="24"/>
      <c r="M181" s="24">
        <f t="shared" si="10"/>
        <v>50623</v>
      </c>
      <c r="N181" s="24"/>
      <c r="O181" s="24">
        <f t="shared" si="11"/>
        <v>50623</v>
      </c>
    </row>
    <row r="182" spans="1:15" ht="13.95" customHeight="1" x14ac:dyDescent="0.3">
      <c r="A182" s="21" t="s">
        <v>21</v>
      </c>
      <c r="B182" s="11">
        <v>10</v>
      </c>
      <c r="C182" s="2">
        <v>55</v>
      </c>
      <c r="D182" s="16" t="s">
        <v>22</v>
      </c>
      <c r="E182" s="5">
        <v>141081</v>
      </c>
      <c r="F182" s="5"/>
      <c r="G182" s="5">
        <f t="shared" si="13"/>
        <v>141081</v>
      </c>
      <c r="H182" s="5"/>
      <c r="I182" s="5"/>
      <c r="J182" s="5"/>
      <c r="K182" s="5">
        <f t="shared" si="12"/>
        <v>141081</v>
      </c>
      <c r="L182" s="5"/>
      <c r="M182" s="5">
        <f t="shared" si="10"/>
        <v>141081</v>
      </c>
      <c r="N182" s="5"/>
      <c r="O182" s="5">
        <f t="shared" si="11"/>
        <v>141081</v>
      </c>
    </row>
    <row r="183" spans="1:15" ht="13.95" customHeight="1" x14ac:dyDescent="0.3">
      <c r="A183" s="21"/>
      <c r="B183" s="11"/>
      <c r="D183" s="16"/>
      <c r="E183" s="5">
        <v>0</v>
      </c>
      <c r="F183" s="5">
        <v>0</v>
      </c>
      <c r="G183" s="5">
        <f t="shared" si="13"/>
        <v>0</v>
      </c>
      <c r="H183" s="5">
        <v>0</v>
      </c>
      <c r="I183" s="5">
        <v>0</v>
      </c>
      <c r="J183" s="5">
        <v>0</v>
      </c>
      <c r="K183" s="5">
        <f t="shared" si="12"/>
        <v>0</v>
      </c>
      <c r="L183" s="5">
        <v>0</v>
      </c>
      <c r="M183" s="5">
        <f t="shared" si="10"/>
        <v>0</v>
      </c>
      <c r="N183" s="5">
        <v>0</v>
      </c>
      <c r="O183" s="5">
        <f t="shared" si="11"/>
        <v>0</v>
      </c>
    </row>
    <row r="184" spans="1:15" s="4" customFormat="1" ht="13.95" customHeight="1" x14ac:dyDescent="0.3">
      <c r="A184" s="13" t="s">
        <v>9</v>
      </c>
      <c r="B184" s="25"/>
      <c r="C184" s="14"/>
      <c r="D184" s="26"/>
      <c r="E184" s="20">
        <f>E185+E186</f>
        <v>42724.622459373684</v>
      </c>
      <c r="F184" s="20">
        <f>F185+F186</f>
        <v>0</v>
      </c>
      <c r="G184" s="20">
        <f t="shared" si="13"/>
        <v>42724.622459373684</v>
      </c>
      <c r="H184" s="20">
        <f>H185+H186</f>
        <v>0</v>
      </c>
      <c r="I184" s="20">
        <f>I185+I186</f>
        <v>0</v>
      </c>
      <c r="J184" s="20">
        <f>J185+J186</f>
        <v>0</v>
      </c>
      <c r="K184" s="20">
        <f t="shared" si="12"/>
        <v>42724.622459373684</v>
      </c>
      <c r="L184" s="20">
        <f>L185+L186</f>
        <v>0</v>
      </c>
      <c r="M184" s="20">
        <f t="shared" si="10"/>
        <v>42724.622459373684</v>
      </c>
      <c r="N184" s="20">
        <f>N185+N186</f>
        <v>0</v>
      </c>
      <c r="O184" s="20">
        <f t="shared" si="11"/>
        <v>42724.622459373684</v>
      </c>
    </row>
    <row r="185" spans="1:15" ht="13.95" customHeight="1" x14ac:dyDescent="0.3">
      <c r="A185" s="17" t="s">
        <v>10</v>
      </c>
      <c r="B185" s="11">
        <v>10</v>
      </c>
      <c r="C185" s="2">
        <v>601</v>
      </c>
      <c r="D185" s="16"/>
      <c r="E185" s="5">
        <v>14508.338812183987</v>
      </c>
      <c r="F185" s="5"/>
      <c r="G185" s="5">
        <f t="shared" si="13"/>
        <v>14508.338812183987</v>
      </c>
      <c r="H185" s="5"/>
      <c r="I185" s="5"/>
      <c r="J185" s="5"/>
      <c r="K185" s="5">
        <f t="shared" si="12"/>
        <v>14508.338812183987</v>
      </c>
      <c r="L185" s="5"/>
      <c r="M185" s="5">
        <f t="shared" si="10"/>
        <v>14508.338812183987</v>
      </c>
      <c r="N185" s="5"/>
      <c r="O185" s="5">
        <f t="shared" si="11"/>
        <v>14508.338812183987</v>
      </c>
    </row>
    <row r="186" spans="1:15" ht="13.95" customHeight="1" x14ac:dyDescent="0.3">
      <c r="A186" s="17" t="s">
        <v>24</v>
      </c>
      <c r="B186" s="11">
        <v>10</v>
      </c>
      <c r="C186" s="2">
        <v>601</v>
      </c>
      <c r="D186" s="16" t="s">
        <v>22</v>
      </c>
      <c r="E186" s="5">
        <v>28216.283647189699</v>
      </c>
      <c r="F186" s="5"/>
      <c r="G186" s="5">
        <f t="shared" si="13"/>
        <v>28216.283647189699</v>
      </c>
      <c r="H186" s="5"/>
      <c r="I186" s="5"/>
      <c r="J186" s="5"/>
      <c r="K186" s="5">
        <f t="shared" si="12"/>
        <v>28216.283647189699</v>
      </c>
      <c r="L186" s="5"/>
      <c r="M186" s="5">
        <f t="shared" si="10"/>
        <v>28216.283647189699</v>
      </c>
      <c r="N186" s="5"/>
      <c r="O186" s="5">
        <f t="shared" si="11"/>
        <v>28216.283647189699</v>
      </c>
    </row>
    <row r="187" spans="1:15" ht="13.95" customHeight="1" x14ac:dyDescent="0.3">
      <c r="A187" s="21"/>
      <c r="B187" s="11"/>
      <c r="D187" s="16"/>
      <c r="E187" s="5">
        <v>0</v>
      </c>
      <c r="F187" s="5">
        <v>0</v>
      </c>
      <c r="G187" s="5">
        <f t="shared" si="13"/>
        <v>0</v>
      </c>
      <c r="H187" s="5">
        <v>0</v>
      </c>
      <c r="I187" s="5">
        <v>0</v>
      </c>
      <c r="J187" s="5">
        <v>0</v>
      </c>
      <c r="K187" s="5">
        <f t="shared" si="12"/>
        <v>0</v>
      </c>
      <c r="L187" s="5">
        <v>0</v>
      </c>
      <c r="M187" s="5">
        <f t="shared" si="10"/>
        <v>0</v>
      </c>
      <c r="N187" s="5">
        <v>0</v>
      </c>
      <c r="O187" s="5">
        <f t="shared" si="11"/>
        <v>0</v>
      </c>
    </row>
    <row r="188" spans="1:15" x14ac:dyDescent="0.3">
      <c r="A188" s="23"/>
      <c r="B188" s="11"/>
      <c r="C188" s="11"/>
      <c r="D188" s="16"/>
      <c r="E188" s="5">
        <v>0</v>
      </c>
      <c r="F188" s="5">
        <v>0</v>
      </c>
      <c r="G188" s="5">
        <f t="shared" si="13"/>
        <v>0</v>
      </c>
      <c r="H188" s="5">
        <v>0</v>
      </c>
      <c r="I188" s="5">
        <v>0</v>
      </c>
      <c r="J188" s="5">
        <v>0</v>
      </c>
      <c r="K188" s="5">
        <f t="shared" si="12"/>
        <v>0</v>
      </c>
      <c r="L188" s="5">
        <v>0</v>
      </c>
      <c r="M188" s="5">
        <f t="shared" si="10"/>
        <v>0</v>
      </c>
      <c r="N188" s="5">
        <v>0</v>
      </c>
      <c r="O188" s="5">
        <f t="shared" si="11"/>
        <v>0</v>
      </c>
    </row>
    <row r="189" spans="1:15" ht="17.399999999999999" x14ac:dyDescent="0.35">
      <c r="A189" s="7" t="s">
        <v>40</v>
      </c>
      <c r="B189" s="11"/>
      <c r="C189" s="11"/>
      <c r="D189" s="16"/>
      <c r="E189" s="8">
        <f>E190</f>
        <v>1184831.5433818705</v>
      </c>
      <c r="F189" s="8">
        <f>F190</f>
        <v>0</v>
      </c>
      <c r="G189" s="8">
        <f t="shared" si="13"/>
        <v>1184831.5433818705</v>
      </c>
      <c r="H189" s="8">
        <f>H190</f>
        <v>30503</v>
      </c>
      <c r="I189" s="8">
        <f>I190</f>
        <v>2948</v>
      </c>
      <c r="J189" s="8">
        <f>J190</f>
        <v>0</v>
      </c>
      <c r="K189" s="8">
        <f t="shared" si="12"/>
        <v>1218282.5433818705</v>
      </c>
      <c r="L189" s="8">
        <f>L190</f>
        <v>680</v>
      </c>
      <c r="M189" s="8">
        <f t="shared" si="10"/>
        <v>1218962.5433818705</v>
      </c>
      <c r="N189" s="8">
        <f>N190</f>
        <v>1167</v>
      </c>
      <c r="O189" s="8">
        <f t="shared" si="11"/>
        <v>1220129.5433818705</v>
      </c>
    </row>
    <row r="190" spans="1:15" ht="17.399999999999999" x14ac:dyDescent="0.35">
      <c r="A190" s="7" t="s">
        <v>46</v>
      </c>
      <c r="B190" s="11"/>
      <c r="C190" s="11"/>
      <c r="D190" s="16"/>
      <c r="E190" s="8">
        <f>E191+E192</f>
        <v>1184831.5433818705</v>
      </c>
      <c r="F190" s="8">
        <f>F191+F192</f>
        <v>0</v>
      </c>
      <c r="G190" s="8">
        <f t="shared" si="13"/>
        <v>1184831.5433818705</v>
      </c>
      <c r="H190" s="8">
        <f>H191+H192</f>
        <v>30503</v>
      </c>
      <c r="I190" s="8">
        <f>I191+I192</f>
        <v>2948</v>
      </c>
      <c r="J190" s="8">
        <f>J191+J192</f>
        <v>0</v>
      </c>
      <c r="K190" s="8">
        <f t="shared" si="12"/>
        <v>1218282.5433818705</v>
      </c>
      <c r="L190" s="8">
        <f>L191+L192</f>
        <v>680</v>
      </c>
      <c r="M190" s="8">
        <f t="shared" si="10"/>
        <v>1218962.5433818705</v>
      </c>
      <c r="N190" s="8">
        <f>N191+N192</f>
        <v>1167</v>
      </c>
      <c r="O190" s="8">
        <f t="shared" si="11"/>
        <v>1220129.5433818705</v>
      </c>
    </row>
    <row r="191" spans="1:15" ht="15.6" x14ac:dyDescent="0.3">
      <c r="A191" s="9" t="s">
        <v>13</v>
      </c>
      <c r="B191" s="11"/>
      <c r="C191" s="11"/>
      <c r="D191" s="16"/>
      <c r="E191" s="10">
        <f>E194+E200</f>
        <v>1175169.928455808</v>
      </c>
      <c r="F191" s="10">
        <f>F194+F200</f>
        <v>0</v>
      </c>
      <c r="G191" s="10">
        <f t="shared" si="13"/>
        <v>1175169.928455808</v>
      </c>
      <c r="H191" s="10">
        <f>H194+H200+H212</f>
        <v>30503</v>
      </c>
      <c r="I191" s="10">
        <f>I194+I200</f>
        <v>2948</v>
      </c>
      <c r="J191" s="10">
        <f>J194+J200</f>
        <v>0</v>
      </c>
      <c r="K191" s="10">
        <f t="shared" si="12"/>
        <v>1208620.928455808</v>
      </c>
      <c r="L191" s="10">
        <f>L194+L200</f>
        <v>680</v>
      </c>
      <c r="M191" s="10">
        <f t="shared" si="10"/>
        <v>1209300.928455808</v>
      </c>
      <c r="N191" s="10">
        <f>N194+N200</f>
        <v>1167</v>
      </c>
      <c r="O191" s="10">
        <f t="shared" si="11"/>
        <v>1210467.928455808</v>
      </c>
    </row>
    <row r="192" spans="1:15" ht="15.6" x14ac:dyDescent="0.3">
      <c r="A192" s="28" t="s">
        <v>47</v>
      </c>
      <c r="B192" s="11"/>
      <c r="C192" s="11"/>
      <c r="D192" s="16"/>
      <c r="E192" s="29">
        <f>E206</f>
        <v>9661.6149260625534</v>
      </c>
      <c r="F192" s="29">
        <f>F206</f>
        <v>0</v>
      </c>
      <c r="G192" s="29">
        <f t="shared" si="13"/>
        <v>9661.6149260625534</v>
      </c>
      <c r="H192" s="29">
        <f>H206</f>
        <v>0</v>
      </c>
      <c r="I192" s="29">
        <f>I206</f>
        <v>0</v>
      </c>
      <c r="J192" s="29">
        <f>J206</f>
        <v>0</v>
      </c>
      <c r="K192" s="29">
        <f t="shared" si="12"/>
        <v>9661.6149260625534</v>
      </c>
      <c r="L192" s="29">
        <f>L206</f>
        <v>0</v>
      </c>
      <c r="M192" s="29">
        <f t="shared" si="10"/>
        <v>9661.6149260625534</v>
      </c>
      <c r="N192" s="29">
        <f>N206</f>
        <v>0</v>
      </c>
      <c r="O192" s="29">
        <f t="shared" si="11"/>
        <v>9661.6149260625534</v>
      </c>
    </row>
    <row r="193" spans="1:15" x14ac:dyDescent="0.3">
      <c r="A193" s="15"/>
      <c r="B193" s="11"/>
      <c r="C193" s="11"/>
      <c r="D193" s="16"/>
      <c r="E193" s="1">
        <v>0</v>
      </c>
      <c r="F193" s="1">
        <v>0</v>
      </c>
      <c r="G193" s="1">
        <f t="shared" si="13"/>
        <v>0</v>
      </c>
      <c r="H193" s="1">
        <v>0</v>
      </c>
      <c r="I193" s="1">
        <v>0</v>
      </c>
      <c r="J193" s="1">
        <v>0</v>
      </c>
      <c r="K193" s="1">
        <f t="shared" si="12"/>
        <v>0</v>
      </c>
      <c r="L193" s="1">
        <v>0</v>
      </c>
      <c r="M193" s="1">
        <f t="shared" si="10"/>
        <v>0</v>
      </c>
      <c r="N193" s="1">
        <v>0</v>
      </c>
      <c r="O193" s="1">
        <f t="shared" si="11"/>
        <v>0</v>
      </c>
    </row>
    <row r="194" spans="1:15" s="4" customFormat="1" x14ac:dyDescent="0.3">
      <c r="A194" s="13" t="s">
        <v>3</v>
      </c>
      <c r="B194" s="14"/>
      <c r="C194" s="14"/>
      <c r="E194" s="6">
        <f>E195+E196</f>
        <v>1116175.1654129494</v>
      </c>
      <c r="F194" s="6">
        <f>F195+F196</f>
        <v>0</v>
      </c>
      <c r="G194" s="6">
        <f t="shared" si="13"/>
        <v>1116175.1654129494</v>
      </c>
      <c r="H194" s="6">
        <f>H195+H196+H198</f>
        <v>23836</v>
      </c>
      <c r="I194" s="6">
        <f>I195+I196+I198</f>
        <v>2948</v>
      </c>
      <c r="J194" s="6">
        <f>J195+J196+J198</f>
        <v>0</v>
      </c>
      <c r="K194" s="6">
        <f t="shared" si="12"/>
        <v>1142959.1654129494</v>
      </c>
      <c r="L194" s="6">
        <f>L195+L196+L198</f>
        <v>0</v>
      </c>
      <c r="M194" s="6">
        <f t="shared" si="10"/>
        <v>1142959.1654129494</v>
      </c>
      <c r="N194" s="6">
        <f>N195+N196+N198</f>
        <v>1767</v>
      </c>
      <c r="O194" s="6">
        <f t="shared" si="11"/>
        <v>1144726.1654129494</v>
      </c>
    </row>
    <row r="195" spans="1:15" x14ac:dyDescent="0.3">
      <c r="A195" s="15" t="s">
        <v>17</v>
      </c>
      <c r="B195" s="11">
        <v>10</v>
      </c>
      <c r="C195" s="11">
        <v>50</v>
      </c>
      <c r="D195" s="16" t="s">
        <v>15</v>
      </c>
      <c r="E195" s="5">
        <v>564488.52342560957</v>
      </c>
      <c r="F195" s="5"/>
      <c r="G195" s="5">
        <f t="shared" si="13"/>
        <v>564488.52342560957</v>
      </c>
      <c r="H195" s="5"/>
      <c r="I195" s="5"/>
      <c r="J195" s="5"/>
      <c r="K195" s="5">
        <f t="shared" si="12"/>
        <v>564488.52342560957</v>
      </c>
      <c r="L195" s="5"/>
      <c r="M195" s="5">
        <f t="shared" si="10"/>
        <v>564488.52342560957</v>
      </c>
      <c r="N195" s="5"/>
      <c r="O195" s="5">
        <f t="shared" si="11"/>
        <v>564488.52342560957</v>
      </c>
    </row>
    <row r="196" spans="1:15" x14ac:dyDescent="0.3">
      <c r="A196" s="15" t="s">
        <v>18</v>
      </c>
      <c r="B196" s="11">
        <v>20</v>
      </c>
      <c r="C196" s="11">
        <v>50</v>
      </c>
      <c r="D196" s="16"/>
      <c r="E196" s="5">
        <v>551686.64198733983</v>
      </c>
      <c r="F196" s="5"/>
      <c r="G196" s="5">
        <f t="shared" si="13"/>
        <v>551686.64198733983</v>
      </c>
      <c r="H196" s="63">
        <f>13728+10108</f>
        <v>23836</v>
      </c>
      <c r="I196" s="5"/>
      <c r="J196" s="5"/>
      <c r="K196" s="5">
        <f t="shared" si="12"/>
        <v>575522.64198733983</v>
      </c>
      <c r="L196" s="5"/>
      <c r="M196" s="5">
        <f t="shared" si="10"/>
        <v>575522.64198733983</v>
      </c>
      <c r="N196" s="5">
        <v>1767</v>
      </c>
      <c r="O196" s="5">
        <f t="shared" si="11"/>
        <v>577289.64198733983</v>
      </c>
    </row>
    <row r="197" spans="1:15" x14ac:dyDescent="0.3">
      <c r="A197" s="32" t="s">
        <v>41</v>
      </c>
      <c r="B197" s="11"/>
      <c r="C197" s="11"/>
      <c r="D197" s="16"/>
      <c r="E197" s="24">
        <v>35323</v>
      </c>
      <c r="F197" s="24"/>
      <c r="G197" s="24">
        <f t="shared" si="13"/>
        <v>35323</v>
      </c>
      <c r="H197" s="24"/>
      <c r="I197" s="24"/>
      <c r="J197" s="24"/>
      <c r="K197" s="24">
        <f t="shared" si="12"/>
        <v>35323</v>
      </c>
      <c r="L197" s="24"/>
      <c r="M197" s="24">
        <f t="shared" si="10"/>
        <v>35323</v>
      </c>
      <c r="N197" s="24"/>
      <c r="O197" s="24">
        <f t="shared" si="11"/>
        <v>35323</v>
      </c>
    </row>
    <row r="198" spans="1:15" x14ac:dyDescent="0.3">
      <c r="A198" s="61" t="s">
        <v>60</v>
      </c>
      <c r="B198" s="59">
        <v>20</v>
      </c>
      <c r="C198" s="59">
        <v>50</v>
      </c>
      <c r="D198" s="60" t="s">
        <v>61</v>
      </c>
      <c r="E198" s="24"/>
      <c r="F198" s="24"/>
      <c r="G198" s="24"/>
      <c r="H198" s="24"/>
      <c r="I198" s="5">
        <v>2948</v>
      </c>
      <c r="J198" s="5"/>
      <c r="K198" s="24">
        <f t="shared" si="12"/>
        <v>2948</v>
      </c>
      <c r="L198" s="5"/>
      <c r="M198" s="24">
        <f t="shared" si="10"/>
        <v>2948</v>
      </c>
      <c r="N198" s="5"/>
      <c r="O198" s="24">
        <f t="shared" si="11"/>
        <v>2948</v>
      </c>
    </row>
    <row r="199" spans="1:15" x14ac:dyDescent="0.3">
      <c r="A199" s="23"/>
      <c r="B199" s="11"/>
      <c r="C199" s="11"/>
      <c r="D199" s="16"/>
      <c r="E199" s="5"/>
      <c r="F199" s="5"/>
      <c r="G199" s="5">
        <f t="shared" si="13"/>
        <v>0</v>
      </c>
      <c r="H199" s="5"/>
      <c r="I199" s="5"/>
      <c r="J199" s="5"/>
      <c r="K199" s="5">
        <f t="shared" si="12"/>
        <v>0</v>
      </c>
      <c r="L199" s="5"/>
      <c r="M199" s="5">
        <f t="shared" ref="M199:M262" si="14">K199+L199</f>
        <v>0</v>
      </c>
      <c r="N199" s="5"/>
      <c r="O199" s="5">
        <f t="shared" ref="O199:O262" si="15">M199+N199</f>
        <v>0</v>
      </c>
    </row>
    <row r="200" spans="1:15" s="4" customFormat="1" x14ac:dyDescent="0.3">
      <c r="A200" s="13" t="s">
        <v>45</v>
      </c>
      <c r="B200" s="14"/>
      <c r="C200" s="14"/>
      <c r="E200" s="20">
        <f>E201+E202+E203+E204</f>
        <v>58994.763042858547</v>
      </c>
      <c r="F200" s="20">
        <f>F201+F202+F203+F204</f>
        <v>0</v>
      </c>
      <c r="G200" s="20">
        <f t="shared" si="13"/>
        <v>58994.763042858547</v>
      </c>
      <c r="H200" s="20">
        <f>H201+H202+H203+H204</f>
        <v>0</v>
      </c>
      <c r="I200" s="20">
        <f>I201+I202+I203+I204</f>
        <v>0</v>
      </c>
      <c r="J200" s="20">
        <f>J201+J202+J203+J204</f>
        <v>0</v>
      </c>
      <c r="K200" s="20">
        <f t="shared" ref="K200:K263" si="16">G200+J200+H200+I200</f>
        <v>58994.763042858547</v>
      </c>
      <c r="L200" s="20">
        <f>L201+L202+L203+L204</f>
        <v>680</v>
      </c>
      <c r="M200" s="20">
        <f t="shared" si="14"/>
        <v>59674.763042858547</v>
      </c>
      <c r="N200" s="20">
        <f>N201+N202+N203+N204</f>
        <v>-600</v>
      </c>
      <c r="O200" s="20">
        <f t="shared" si="15"/>
        <v>59074.763042858547</v>
      </c>
    </row>
    <row r="201" spans="1:15" x14ac:dyDescent="0.3">
      <c r="A201" s="15" t="s">
        <v>6</v>
      </c>
      <c r="B201" s="11">
        <v>20</v>
      </c>
      <c r="C201" s="11">
        <v>55</v>
      </c>
      <c r="D201" s="16"/>
      <c r="E201" s="5">
        <v>15522.553</v>
      </c>
      <c r="F201" s="5"/>
      <c r="G201" s="5">
        <f t="shared" si="13"/>
        <v>15522.553</v>
      </c>
      <c r="H201" s="5"/>
      <c r="I201" s="5"/>
      <c r="J201" s="5"/>
      <c r="K201" s="5">
        <f t="shared" si="16"/>
        <v>15522.553</v>
      </c>
      <c r="L201" s="5">
        <v>680</v>
      </c>
      <c r="M201" s="5">
        <f t="shared" si="14"/>
        <v>16202.553</v>
      </c>
      <c r="N201" s="5">
        <v>-1500</v>
      </c>
      <c r="O201" s="5">
        <f t="shared" si="15"/>
        <v>14702.553</v>
      </c>
    </row>
    <row r="202" spans="1:15" x14ac:dyDescent="0.3">
      <c r="A202" s="15" t="s">
        <v>7</v>
      </c>
      <c r="B202" s="11">
        <v>20</v>
      </c>
      <c r="C202" s="11">
        <v>55</v>
      </c>
      <c r="D202" s="16" t="s">
        <v>8</v>
      </c>
      <c r="E202" s="5">
        <v>27732</v>
      </c>
      <c r="F202" s="5"/>
      <c r="G202" s="5">
        <f t="shared" si="13"/>
        <v>27732</v>
      </c>
      <c r="H202" s="5"/>
      <c r="I202" s="5"/>
      <c r="J202" s="5"/>
      <c r="K202" s="5">
        <f t="shared" si="16"/>
        <v>27732</v>
      </c>
      <c r="L202" s="5"/>
      <c r="M202" s="5">
        <f t="shared" si="14"/>
        <v>27732</v>
      </c>
      <c r="N202" s="5">
        <v>900</v>
      </c>
      <c r="O202" s="5">
        <f t="shared" si="15"/>
        <v>28632</v>
      </c>
    </row>
    <row r="203" spans="1:15" x14ac:dyDescent="0.3">
      <c r="A203" s="21" t="s">
        <v>19</v>
      </c>
      <c r="B203" s="11">
        <v>10</v>
      </c>
      <c r="C203" s="11">
        <v>5</v>
      </c>
      <c r="D203" s="16" t="s">
        <v>20</v>
      </c>
      <c r="E203" s="5">
        <v>5078.6714894399047</v>
      </c>
      <c r="F203" s="5"/>
      <c r="G203" s="5">
        <f t="shared" si="13"/>
        <v>5078.6714894399047</v>
      </c>
      <c r="H203" s="5"/>
      <c r="I203" s="5"/>
      <c r="J203" s="5"/>
      <c r="K203" s="5">
        <f t="shared" si="16"/>
        <v>5078.6714894399047</v>
      </c>
      <c r="L203" s="5"/>
      <c r="M203" s="5">
        <f t="shared" si="14"/>
        <v>5078.6714894399047</v>
      </c>
      <c r="N203" s="5"/>
      <c r="O203" s="5">
        <f t="shared" si="15"/>
        <v>5078.6714894399047</v>
      </c>
    </row>
    <row r="204" spans="1:15" x14ac:dyDescent="0.3">
      <c r="A204" s="21" t="s">
        <v>21</v>
      </c>
      <c r="B204" s="11">
        <v>10</v>
      </c>
      <c r="C204" s="2">
        <v>55</v>
      </c>
      <c r="D204" s="16" t="s">
        <v>22</v>
      </c>
      <c r="E204" s="5">
        <v>10661.538553418641</v>
      </c>
      <c r="F204" s="5"/>
      <c r="G204" s="5">
        <f t="shared" si="13"/>
        <v>10661.538553418641</v>
      </c>
      <c r="H204" s="5"/>
      <c r="I204" s="5"/>
      <c r="J204" s="5"/>
      <c r="K204" s="5">
        <f t="shared" si="16"/>
        <v>10661.538553418641</v>
      </c>
      <c r="L204" s="5"/>
      <c r="M204" s="5">
        <f t="shared" si="14"/>
        <v>10661.538553418641</v>
      </c>
      <c r="N204" s="5"/>
      <c r="O204" s="5">
        <f t="shared" si="15"/>
        <v>10661.538553418641</v>
      </c>
    </row>
    <row r="205" spans="1:15" x14ac:dyDescent="0.3">
      <c r="E205" s="1">
        <v>0</v>
      </c>
      <c r="F205" s="1">
        <v>0</v>
      </c>
      <c r="G205" s="1">
        <f t="shared" si="13"/>
        <v>0</v>
      </c>
      <c r="H205" s="1">
        <v>0</v>
      </c>
      <c r="I205" s="1">
        <v>0</v>
      </c>
      <c r="J205" s="1">
        <v>0</v>
      </c>
      <c r="K205" s="1">
        <f t="shared" si="16"/>
        <v>0</v>
      </c>
      <c r="L205" s="1">
        <v>0</v>
      </c>
      <c r="M205" s="1">
        <f t="shared" si="14"/>
        <v>0</v>
      </c>
      <c r="N205" s="1">
        <v>0</v>
      </c>
      <c r="O205" s="1">
        <f t="shared" si="15"/>
        <v>0</v>
      </c>
    </row>
    <row r="206" spans="1:15" s="4" customFormat="1" x14ac:dyDescent="0.3">
      <c r="A206" s="13" t="s">
        <v>9</v>
      </c>
      <c r="B206" s="14"/>
      <c r="C206" s="14"/>
      <c r="E206" s="20">
        <f>E207+E208+E209+E210</f>
        <v>9661.6149260625534</v>
      </c>
      <c r="F206" s="20">
        <f>F207+F208+F209+F210</f>
        <v>0</v>
      </c>
      <c r="G206" s="20">
        <f t="shared" si="13"/>
        <v>9661.6149260625534</v>
      </c>
      <c r="H206" s="20">
        <f>H207+H208+H209+H210</f>
        <v>0</v>
      </c>
      <c r="I206" s="20">
        <f>I207+I208+I209+I210</f>
        <v>0</v>
      </c>
      <c r="J206" s="20">
        <f>J207+J208+J209+J210</f>
        <v>0</v>
      </c>
      <c r="K206" s="20">
        <f t="shared" si="16"/>
        <v>9661.6149260625534</v>
      </c>
      <c r="L206" s="20">
        <f>L207+L208+L209+L210</f>
        <v>0</v>
      </c>
      <c r="M206" s="20">
        <f t="shared" si="14"/>
        <v>9661.6149260625534</v>
      </c>
      <c r="N206" s="20">
        <f>N207+N208+N209+N210</f>
        <v>0</v>
      </c>
      <c r="O206" s="20">
        <f t="shared" si="15"/>
        <v>9661.6149260625534</v>
      </c>
    </row>
    <row r="207" spans="1:15" x14ac:dyDescent="0.3">
      <c r="A207" s="17" t="s">
        <v>10</v>
      </c>
      <c r="B207" s="11">
        <v>10</v>
      </c>
      <c r="C207" s="2">
        <v>601</v>
      </c>
      <c r="D207" s="16"/>
      <c r="E207" s="5">
        <v>1612.9228756710904</v>
      </c>
      <c r="F207" s="5"/>
      <c r="G207" s="5">
        <f t="shared" si="13"/>
        <v>1612.9228756710904</v>
      </c>
      <c r="H207" s="5"/>
      <c r="I207" s="5"/>
      <c r="J207" s="5"/>
      <c r="K207" s="5">
        <f t="shared" si="16"/>
        <v>1612.9228756710904</v>
      </c>
      <c r="L207" s="5"/>
      <c r="M207" s="5">
        <f t="shared" si="14"/>
        <v>1612.9228756710904</v>
      </c>
      <c r="N207" s="5"/>
      <c r="O207" s="5">
        <f t="shared" si="15"/>
        <v>1612.9228756710904</v>
      </c>
    </row>
    <row r="208" spans="1:15" x14ac:dyDescent="0.3">
      <c r="A208" s="17" t="s">
        <v>11</v>
      </c>
      <c r="B208" s="11">
        <v>10</v>
      </c>
      <c r="C208" s="2">
        <v>601</v>
      </c>
      <c r="D208" s="16" t="s">
        <v>8</v>
      </c>
      <c r="E208" s="5">
        <v>5546</v>
      </c>
      <c r="F208" s="5"/>
      <c r="G208" s="5">
        <f t="shared" si="13"/>
        <v>5546</v>
      </c>
      <c r="H208" s="5"/>
      <c r="I208" s="5"/>
      <c r="J208" s="5"/>
      <c r="K208" s="5">
        <f t="shared" si="16"/>
        <v>5546</v>
      </c>
      <c r="L208" s="5"/>
      <c r="M208" s="5">
        <f t="shared" si="14"/>
        <v>5546</v>
      </c>
      <c r="N208" s="5"/>
      <c r="O208" s="5">
        <f t="shared" si="15"/>
        <v>5546</v>
      </c>
    </row>
    <row r="209" spans="1:15" x14ac:dyDescent="0.3">
      <c r="A209" s="17" t="s">
        <v>23</v>
      </c>
      <c r="B209" s="11">
        <v>10</v>
      </c>
      <c r="C209" s="2">
        <v>601</v>
      </c>
      <c r="D209" s="16" t="s">
        <v>20</v>
      </c>
      <c r="E209" s="5">
        <v>370.3843397077344</v>
      </c>
      <c r="F209" s="5"/>
      <c r="G209" s="5">
        <f t="shared" si="13"/>
        <v>370.3843397077344</v>
      </c>
      <c r="H209" s="5"/>
      <c r="I209" s="5"/>
      <c r="J209" s="5"/>
      <c r="K209" s="5">
        <f t="shared" si="16"/>
        <v>370.3843397077344</v>
      </c>
      <c r="L209" s="5"/>
      <c r="M209" s="5">
        <f t="shared" si="14"/>
        <v>370.3843397077344</v>
      </c>
      <c r="N209" s="5"/>
      <c r="O209" s="5">
        <f t="shared" si="15"/>
        <v>370.3843397077344</v>
      </c>
    </row>
    <row r="210" spans="1:15" x14ac:dyDescent="0.3">
      <c r="A210" s="17" t="s">
        <v>24</v>
      </c>
      <c r="B210" s="11">
        <v>10</v>
      </c>
      <c r="C210" s="2">
        <v>601</v>
      </c>
      <c r="D210" s="16" t="s">
        <v>22</v>
      </c>
      <c r="E210" s="5">
        <v>2132.3077106837281</v>
      </c>
      <c r="F210" s="5"/>
      <c r="G210" s="5">
        <f t="shared" si="13"/>
        <v>2132.3077106837281</v>
      </c>
      <c r="H210" s="5"/>
      <c r="I210" s="5"/>
      <c r="J210" s="5"/>
      <c r="K210" s="5">
        <f t="shared" si="16"/>
        <v>2132.3077106837281</v>
      </c>
      <c r="L210" s="5"/>
      <c r="M210" s="5">
        <f t="shared" si="14"/>
        <v>2132.3077106837281</v>
      </c>
      <c r="N210" s="5"/>
      <c r="O210" s="5">
        <f t="shared" si="15"/>
        <v>2132.3077106837281</v>
      </c>
    </row>
    <row r="211" spans="1:15" x14ac:dyDescent="0.3">
      <c r="A211" s="17"/>
      <c r="B211" s="11"/>
      <c r="D211" s="16"/>
      <c r="E211" s="5"/>
      <c r="F211" s="5"/>
      <c r="G211" s="5"/>
      <c r="H211" s="5"/>
      <c r="I211" s="5"/>
      <c r="J211" s="5"/>
      <c r="K211" s="5">
        <f t="shared" si="16"/>
        <v>0</v>
      </c>
      <c r="L211" s="5"/>
      <c r="M211" s="5">
        <f t="shared" si="14"/>
        <v>0</v>
      </c>
      <c r="N211" s="5"/>
      <c r="O211" s="5">
        <f t="shared" si="15"/>
        <v>0</v>
      </c>
    </row>
    <row r="212" spans="1:15" x14ac:dyDescent="0.3">
      <c r="A212" s="58" t="s">
        <v>57</v>
      </c>
      <c r="B212" s="59">
        <v>20</v>
      </c>
      <c r="C212" s="59">
        <v>55</v>
      </c>
      <c r="D212" s="60" t="s">
        <v>58</v>
      </c>
      <c r="E212" s="5"/>
      <c r="F212" s="5"/>
      <c r="G212" s="5"/>
      <c r="H212" s="20">
        <v>6667</v>
      </c>
      <c r="I212" s="5"/>
      <c r="J212" s="5"/>
      <c r="K212" s="20">
        <f t="shared" si="16"/>
        <v>6667</v>
      </c>
      <c r="L212" s="5"/>
      <c r="M212" s="20">
        <f t="shared" si="14"/>
        <v>6667</v>
      </c>
      <c r="N212" s="5"/>
      <c r="O212" s="20">
        <f t="shared" si="15"/>
        <v>6667</v>
      </c>
    </row>
    <row r="213" spans="1:15" x14ac:dyDescent="0.3">
      <c r="A213" s="15"/>
      <c r="B213" s="11"/>
      <c r="C213" s="11"/>
      <c r="D213" s="16"/>
      <c r="E213" s="1">
        <v>0</v>
      </c>
      <c r="F213" s="1">
        <v>0</v>
      </c>
      <c r="G213" s="1">
        <f t="shared" si="13"/>
        <v>0</v>
      </c>
      <c r="H213" s="1">
        <v>0</v>
      </c>
      <c r="I213" s="1">
        <v>0</v>
      </c>
      <c r="J213" s="1">
        <v>0</v>
      </c>
      <c r="K213" s="1">
        <f t="shared" si="16"/>
        <v>0</v>
      </c>
      <c r="L213" s="1">
        <v>0</v>
      </c>
      <c r="M213" s="1">
        <f t="shared" si="14"/>
        <v>0</v>
      </c>
      <c r="N213" s="1">
        <v>0</v>
      </c>
      <c r="O213" s="1">
        <f t="shared" si="15"/>
        <v>0</v>
      </c>
    </row>
    <row r="214" spans="1:15" x14ac:dyDescent="0.3">
      <c r="A214" s="15"/>
      <c r="B214" s="11"/>
      <c r="C214" s="11"/>
      <c r="D214" s="16"/>
      <c r="E214" s="1">
        <v>0</v>
      </c>
      <c r="F214" s="1">
        <v>0</v>
      </c>
      <c r="G214" s="1">
        <f t="shared" si="13"/>
        <v>0</v>
      </c>
      <c r="H214" s="1">
        <v>0</v>
      </c>
      <c r="I214" s="1">
        <v>0</v>
      </c>
      <c r="J214" s="1">
        <v>0</v>
      </c>
      <c r="K214" s="1">
        <f t="shared" si="16"/>
        <v>0</v>
      </c>
      <c r="L214" s="1">
        <v>0</v>
      </c>
      <c r="M214" s="1">
        <f t="shared" si="14"/>
        <v>0</v>
      </c>
      <c r="N214" s="1">
        <v>0</v>
      </c>
      <c r="O214" s="1">
        <f t="shared" si="15"/>
        <v>0</v>
      </c>
    </row>
    <row r="215" spans="1:15" ht="17.399999999999999" x14ac:dyDescent="0.35">
      <c r="A215" s="7" t="s">
        <v>42</v>
      </c>
      <c r="B215" s="11"/>
      <c r="C215" s="11"/>
      <c r="D215" s="16"/>
      <c r="E215" s="8">
        <f>E216</f>
        <v>6158021.656567242</v>
      </c>
      <c r="F215" s="8">
        <f>F216</f>
        <v>55168</v>
      </c>
      <c r="G215" s="8">
        <f t="shared" si="13"/>
        <v>6213189.656567242</v>
      </c>
      <c r="H215" s="8">
        <f>H216</f>
        <v>76075</v>
      </c>
      <c r="I215" s="8">
        <f>I216</f>
        <v>7996</v>
      </c>
      <c r="J215" s="8">
        <f>J216</f>
        <v>0</v>
      </c>
      <c r="K215" s="8">
        <f t="shared" si="16"/>
        <v>6297260.656567242</v>
      </c>
      <c r="L215" s="8">
        <f>L216</f>
        <v>22986</v>
      </c>
      <c r="M215" s="8">
        <f t="shared" si="14"/>
        <v>6320246.656567242</v>
      </c>
      <c r="N215" s="8">
        <f>N216</f>
        <v>17668</v>
      </c>
      <c r="O215" s="8">
        <f t="shared" si="15"/>
        <v>6337914.656567242</v>
      </c>
    </row>
    <row r="216" spans="1:15" ht="17.399999999999999" x14ac:dyDescent="0.35">
      <c r="A216" s="7" t="s">
        <v>46</v>
      </c>
      <c r="B216" s="11"/>
      <c r="C216" s="11"/>
      <c r="D216" s="16"/>
      <c r="E216" s="8">
        <f>E217+E218</f>
        <v>6158021.656567242</v>
      </c>
      <c r="F216" s="8">
        <f>F217+F218</f>
        <v>55168</v>
      </c>
      <c r="G216" s="8">
        <f t="shared" si="13"/>
        <v>6213189.656567242</v>
      </c>
      <c r="H216" s="8">
        <f>H217+H218</f>
        <v>76075</v>
      </c>
      <c r="I216" s="8">
        <f>I217+I218</f>
        <v>7996</v>
      </c>
      <c r="J216" s="8">
        <f>J217+J218</f>
        <v>0</v>
      </c>
      <c r="K216" s="8">
        <f t="shared" si="16"/>
        <v>6297260.656567242</v>
      </c>
      <c r="L216" s="8">
        <f>L217+L218</f>
        <v>22986</v>
      </c>
      <c r="M216" s="8">
        <f t="shared" si="14"/>
        <v>6320246.656567242</v>
      </c>
      <c r="N216" s="8">
        <f>N217+N218</f>
        <v>17668</v>
      </c>
      <c r="O216" s="8">
        <f t="shared" si="15"/>
        <v>6337914.656567242</v>
      </c>
    </row>
    <row r="217" spans="1:15" ht="15.6" x14ac:dyDescent="0.3">
      <c r="A217" s="9" t="s">
        <v>13</v>
      </c>
      <c r="B217" s="11"/>
      <c r="C217" s="11"/>
      <c r="D217" s="16"/>
      <c r="E217" s="10">
        <f>E220+E227+E242</f>
        <v>5764993.4981651977</v>
      </c>
      <c r="F217" s="10">
        <f>F220+F227+F242</f>
        <v>55168</v>
      </c>
      <c r="G217" s="10">
        <f t="shared" si="13"/>
        <v>5820161.4981651977</v>
      </c>
      <c r="H217" s="10">
        <f>H220+H227+H242+H240</f>
        <v>76075</v>
      </c>
      <c r="I217" s="10">
        <f>I220+I227+I242</f>
        <v>7996</v>
      </c>
      <c r="J217" s="10">
        <f>J220+J227+J242</f>
        <v>0</v>
      </c>
      <c r="K217" s="10">
        <f t="shared" si="16"/>
        <v>5904232.4981651977</v>
      </c>
      <c r="L217" s="10">
        <f>L220+L227+L242</f>
        <v>22986</v>
      </c>
      <c r="M217" s="10">
        <f t="shared" si="14"/>
        <v>5927218.4981651977</v>
      </c>
      <c r="N217" s="10">
        <f>N220+N227+N242</f>
        <v>17668</v>
      </c>
      <c r="O217" s="10">
        <f t="shared" si="15"/>
        <v>5944886.4981651977</v>
      </c>
    </row>
    <row r="218" spans="1:15" ht="15.6" x14ac:dyDescent="0.3">
      <c r="A218" s="28" t="s">
        <v>47</v>
      </c>
      <c r="B218" s="11"/>
      <c r="C218" s="11"/>
      <c r="D218" s="16"/>
      <c r="E218" s="29">
        <f>E234</f>
        <v>393028.15840204456</v>
      </c>
      <c r="F218" s="29">
        <f>F234</f>
        <v>0</v>
      </c>
      <c r="G218" s="29">
        <f t="shared" si="13"/>
        <v>393028.15840204456</v>
      </c>
      <c r="H218" s="29">
        <f>H234</f>
        <v>0</v>
      </c>
      <c r="I218" s="29">
        <f>I234</f>
        <v>0</v>
      </c>
      <c r="J218" s="29">
        <f>J234</f>
        <v>0</v>
      </c>
      <c r="K218" s="29">
        <f t="shared" si="16"/>
        <v>393028.15840204456</v>
      </c>
      <c r="L218" s="29">
        <f>L234</f>
        <v>0</v>
      </c>
      <c r="M218" s="29">
        <f t="shared" si="14"/>
        <v>393028.15840204456</v>
      </c>
      <c r="N218" s="29">
        <f>N234</f>
        <v>0</v>
      </c>
      <c r="O218" s="29">
        <f t="shared" si="15"/>
        <v>393028.15840204456</v>
      </c>
    </row>
    <row r="219" spans="1:15" x14ac:dyDescent="0.3">
      <c r="A219" s="15"/>
      <c r="B219" s="11"/>
      <c r="C219" s="11"/>
      <c r="D219" s="16"/>
      <c r="E219" s="1">
        <v>0</v>
      </c>
      <c r="F219" s="1">
        <v>0</v>
      </c>
      <c r="G219" s="1">
        <f t="shared" si="13"/>
        <v>0</v>
      </c>
      <c r="H219" s="1">
        <v>0</v>
      </c>
      <c r="I219" s="1">
        <v>0</v>
      </c>
      <c r="J219" s="1">
        <v>0</v>
      </c>
      <c r="K219" s="1">
        <f t="shared" si="16"/>
        <v>0</v>
      </c>
      <c r="L219" s="1">
        <v>0</v>
      </c>
      <c r="M219" s="1">
        <f t="shared" si="14"/>
        <v>0</v>
      </c>
      <c r="N219" s="1">
        <v>0</v>
      </c>
      <c r="O219" s="1">
        <f t="shared" si="15"/>
        <v>0</v>
      </c>
    </row>
    <row r="220" spans="1:15" s="4" customFormat="1" x14ac:dyDescent="0.3">
      <c r="A220" s="13" t="s">
        <v>3</v>
      </c>
      <c r="B220" s="14"/>
      <c r="C220" s="14"/>
      <c r="E220" s="20">
        <f>E221+E222+E223+E224</f>
        <v>4123571.1794296522</v>
      </c>
      <c r="F220" s="20">
        <f>F221+F222+F223+F224</f>
        <v>55168</v>
      </c>
      <c r="G220" s="20">
        <f t="shared" si="13"/>
        <v>4178739.1794296522</v>
      </c>
      <c r="H220" s="20">
        <f>H221+H222+H223+H224+H225</f>
        <v>59825</v>
      </c>
      <c r="I220" s="20">
        <f>I221+I222+I223+I224+I225</f>
        <v>7996</v>
      </c>
      <c r="J220" s="20">
        <f>J221+J222+J223+J224+J225</f>
        <v>0</v>
      </c>
      <c r="K220" s="20">
        <f t="shared" si="16"/>
        <v>4246560.1794296522</v>
      </c>
      <c r="L220" s="20">
        <f>L221+L222+L223+L224+L225</f>
        <v>13633</v>
      </c>
      <c r="M220" s="20">
        <f t="shared" si="14"/>
        <v>4260193.1794296522</v>
      </c>
      <c r="N220" s="20">
        <f>N221+N222+N223+N224+N225</f>
        <v>8244</v>
      </c>
      <c r="O220" s="20">
        <f t="shared" si="15"/>
        <v>4268437.1794296522</v>
      </c>
    </row>
    <row r="221" spans="1:15" x14ac:dyDescent="0.3">
      <c r="A221" s="15" t="s">
        <v>17</v>
      </c>
      <c r="B221" s="11">
        <v>10</v>
      </c>
      <c r="C221" s="11">
        <v>50</v>
      </c>
      <c r="D221" s="16" t="s">
        <v>15</v>
      </c>
      <c r="E221" s="5">
        <v>1481782.3739922252</v>
      </c>
      <c r="F221" s="5"/>
      <c r="G221" s="5">
        <f t="shared" si="13"/>
        <v>1481782.3739922252</v>
      </c>
      <c r="H221" s="5"/>
      <c r="I221" s="5"/>
      <c r="J221" s="5"/>
      <c r="K221" s="5">
        <f t="shared" si="16"/>
        <v>1481782.3739922252</v>
      </c>
      <c r="L221" s="5"/>
      <c r="M221" s="5">
        <f t="shared" si="14"/>
        <v>1481782.3739922252</v>
      </c>
      <c r="N221" s="5"/>
      <c r="O221" s="5">
        <f t="shared" si="15"/>
        <v>1481782.3739922252</v>
      </c>
    </row>
    <row r="222" spans="1:15" x14ac:dyDescent="0.3">
      <c r="A222" s="15" t="s">
        <v>18</v>
      </c>
      <c r="B222" s="11">
        <v>20</v>
      </c>
      <c r="C222" s="11">
        <v>50</v>
      </c>
      <c r="D222" s="16"/>
      <c r="E222" s="5">
        <v>1774219.0361749206</v>
      </c>
      <c r="F222" s="5">
        <v>48746</v>
      </c>
      <c r="G222" s="5">
        <f t="shared" ref="G222:G262" si="17">E222+F222</f>
        <v>1822965.0361749206</v>
      </c>
      <c r="H222" s="63">
        <f>32032+21692</f>
        <v>53724</v>
      </c>
      <c r="I222" s="5"/>
      <c r="J222" s="5"/>
      <c r="K222" s="5">
        <f t="shared" si="16"/>
        <v>1876689.0361749206</v>
      </c>
      <c r="L222" s="5"/>
      <c r="M222" s="5">
        <f t="shared" si="14"/>
        <v>1876689.0361749206</v>
      </c>
      <c r="N222" s="5">
        <v>8244</v>
      </c>
      <c r="O222" s="5">
        <f t="shared" si="15"/>
        <v>1884933.0361749206</v>
      </c>
    </row>
    <row r="223" spans="1:15" x14ac:dyDescent="0.3">
      <c r="A223" s="15" t="s">
        <v>43</v>
      </c>
      <c r="B223" s="11">
        <v>20</v>
      </c>
      <c r="C223" s="11">
        <v>50</v>
      </c>
      <c r="D223" s="16"/>
      <c r="E223" s="5">
        <v>832246.76926250639</v>
      </c>
      <c r="F223" s="5">
        <v>6422</v>
      </c>
      <c r="G223" s="5">
        <f t="shared" si="17"/>
        <v>838668.76926250639</v>
      </c>
      <c r="H223" s="5">
        <v>6101</v>
      </c>
      <c r="I223" s="5"/>
      <c r="J223" s="5"/>
      <c r="K223" s="5">
        <f t="shared" si="16"/>
        <v>844769.76926250639</v>
      </c>
      <c r="L223" s="5">
        <v>13633</v>
      </c>
      <c r="M223" s="5">
        <f t="shared" si="14"/>
        <v>858402.76926250639</v>
      </c>
      <c r="N223" s="5"/>
      <c r="O223" s="5">
        <f t="shared" si="15"/>
        <v>858402.76926250639</v>
      </c>
    </row>
    <row r="224" spans="1:15" x14ac:dyDescent="0.3">
      <c r="A224" s="15" t="s">
        <v>44</v>
      </c>
      <c r="B224" s="11">
        <v>20</v>
      </c>
      <c r="C224" s="11">
        <v>50</v>
      </c>
      <c r="D224" s="16"/>
      <c r="E224" s="5">
        <v>35323</v>
      </c>
      <c r="F224" s="5"/>
      <c r="G224" s="5">
        <f t="shared" si="17"/>
        <v>35323</v>
      </c>
      <c r="H224" s="5"/>
      <c r="I224" s="5"/>
      <c r="J224" s="5"/>
      <c r="K224" s="5">
        <f t="shared" si="16"/>
        <v>35323</v>
      </c>
      <c r="L224" s="5"/>
      <c r="M224" s="5">
        <f t="shared" si="14"/>
        <v>35323</v>
      </c>
      <c r="N224" s="5"/>
      <c r="O224" s="5">
        <f t="shared" si="15"/>
        <v>35323</v>
      </c>
    </row>
    <row r="225" spans="1:15" x14ac:dyDescent="0.3">
      <c r="A225" s="61" t="s">
        <v>60</v>
      </c>
      <c r="B225" s="59">
        <v>20</v>
      </c>
      <c r="C225" s="59">
        <v>50</v>
      </c>
      <c r="D225" s="60" t="s">
        <v>61</v>
      </c>
      <c r="E225" s="5"/>
      <c r="F225" s="5"/>
      <c r="G225" s="5"/>
      <c r="H225" s="5"/>
      <c r="I225" s="5">
        <v>7996</v>
      </c>
      <c r="J225" s="5"/>
      <c r="K225" s="5">
        <f t="shared" si="16"/>
        <v>7996</v>
      </c>
      <c r="L225" s="5"/>
      <c r="M225" s="5">
        <f t="shared" si="14"/>
        <v>7996</v>
      </c>
      <c r="N225" s="5"/>
      <c r="O225" s="5">
        <f t="shared" si="15"/>
        <v>7996</v>
      </c>
    </row>
    <row r="226" spans="1:15" x14ac:dyDescent="0.3">
      <c r="A226" s="15"/>
      <c r="B226" s="11"/>
      <c r="C226" s="11"/>
      <c r="D226" s="16"/>
      <c r="E226" s="5"/>
      <c r="F226" s="5"/>
      <c r="G226" s="5">
        <f t="shared" si="17"/>
        <v>0</v>
      </c>
      <c r="H226" s="5"/>
      <c r="I226" s="5"/>
      <c r="J226" s="5"/>
      <c r="K226" s="5">
        <f t="shared" si="16"/>
        <v>0</v>
      </c>
      <c r="L226" s="5"/>
      <c r="M226" s="5">
        <f t="shared" si="14"/>
        <v>0</v>
      </c>
      <c r="N226" s="5"/>
      <c r="O226" s="5">
        <f t="shared" si="15"/>
        <v>0</v>
      </c>
    </row>
    <row r="227" spans="1:15" s="4" customFormat="1" x14ac:dyDescent="0.3">
      <c r="A227" s="13" t="s">
        <v>45</v>
      </c>
      <c r="B227" s="14"/>
      <c r="C227" s="14"/>
      <c r="E227" s="20">
        <f>E228+E230+E231+E232</f>
        <v>1633022.3187355455</v>
      </c>
      <c r="F227" s="20">
        <f>F228+F230+F231+F232</f>
        <v>0</v>
      </c>
      <c r="G227" s="20">
        <f t="shared" si="17"/>
        <v>1633022.3187355455</v>
      </c>
      <c r="H227" s="20">
        <f>H228+H230+H231+H232</f>
        <v>0</v>
      </c>
      <c r="I227" s="20">
        <f>I228+I230+I231+I232</f>
        <v>0</v>
      </c>
      <c r="J227" s="20">
        <f>J228+J230+J231+J232</f>
        <v>0</v>
      </c>
      <c r="K227" s="20">
        <f t="shared" si="16"/>
        <v>1633022.3187355455</v>
      </c>
      <c r="L227" s="20">
        <f>L228+L230+L231+L232</f>
        <v>9353</v>
      </c>
      <c r="M227" s="20">
        <f t="shared" si="14"/>
        <v>1642375.3187355455</v>
      </c>
      <c r="N227" s="20">
        <f>N228+N230+N231+N232</f>
        <v>9424</v>
      </c>
      <c r="O227" s="20">
        <f t="shared" si="15"/>
        <v>1651799.3187355455</v>
      </c>
    </row>
    <row r="228" spans="1:15" x14ac:dyDescent="0.3">
      <c r="A228" s="15" t="s">
        <v>6</v>
      </c>
      <c r="B228" s="11">
        <v>20</v>
      </c>
      <c r="C228" s="11">
        <v>55</v>
      </c>
      <c r="D228" s="16"/>
      <c r="E228" s="5">
        <v>179963</v>
      </c>
      <c r="F228" s="5"/>
      <c r="G228" s="5">
        <f t="shared" si="17"/>
        <v>179963</v>
      </c>
      <c r="H228" s="5"/>
      <c r="I228" s="5"/>
      <c r="J228" s="5"/>
      <c r="K228" s="5">
        <f t="shared" si="16"/>
        <v>179963</v>
      </c>
      <c r="L228" s="5">
        <v>9353</v>
      </c>
      <c r="M228" s="5">
        <f t="shared" si="14"/>
        <v>189316</v>
      </c>
      <c r="N228" s="5">
        <v>-7576</v>
      </c>
      <c r="O228" s="5">
        <f t="shared" si="15"/>
        <v>181740</v>
      </c>
    </row>
    <row r="229" spans="1:15" x14ac:dyDescent="0.3">
      <c r="A229" s="32" t="s">
        <v>49</v>
      </c>
      <c r="B229" s="11"/>
      <c r="C229" s="11"/>
      <c r="D229" s="16"/>
      <c r="E229" s="24">
        <v>31818</v>
      </c>
      <c r="F229" s="24"/>
      <c r="G229" s="24">
        <f t="shared" si="17"/>
        <v>31818</v>
      </c>
      <c r="H229" s="24"/>
      <c r="I229" s="24"/>
      <c r="J229" s="24"/>
      <c r="K229" s="24">
        <f t="shared" si="16"/>
        <v>31818</v>
      </c>
      <c r="L229" s="24"/>
      <c r="M229" s="24">
        <f t="shared" si="14"/>
        <v>31818</v>
      </c>
      <c r="N229" s="24"/>
      <c r="O229" s="24">
        <f t="shared" si="15"/>
        <v>31818</v>
      </c>
    </row>
    <row r="230" spans="1:15" x14ac:dyDescent="0.3">
      <c r="A230" s="15" t="s">
        <v>7</v>
      </c>
      <c r="B230" s="11">
        <v>20</v>
      </c>
      <c r="C230" s="11">
        <v>55</v>
      </c>
      <c r="D230" s="16" t="s">
        <v>8</v>
      </c>
      <c r="E230" s="5">
        <v>652015</v>
      </c>
      <c r="F230" s="5"/>
      <c r="G230" s="5">
        <f t="shared" si="17"/>
        <v>652015</v>
      </c>
      <c r="H230" s="5"/>
      <c r="I230" s="5"/>
      <c r="J230" s="5"/>
      <c r="K230" s="5">
        <f t="shared" si="16"/>
        <v>652015</v>
      </c>
      <c r="L230" s="5"/>
      <c r="M230" s="5">
        <f t="shared" si="14"/>
        <v>652015</v>
      </c>
      <c r="N230" s="5">
        <v>17000</v>
      </c>
      <c r="O230" s="5">
        <f t="shared" si="15"/>
        <v>669015</v>
      </c>
    </row>
    <row r="231" spans="1:15" x14ac:dyDescent="0.3">
      <c r="A231" s="21" t="s">
        <v>19</v>
      </c>
      <c r="B231" s="11">
        <v>10</v>
      </c>
      <c r="C231" s="11">
        <v>5</v>
      </c>
      <c r="D231" s="16" t="s">
        <v>20</v>
      </c>
      <c r="E231" s="5">
        <v>123135.87638608074</v>
      </c>
      <c r="F231" s="5"/>
      <c r="G231" s="5">
        <f t="shared" si="17"/>
        <v>123135.87638608074</v>
      </c>
      <c r="H231" s="5"/>
      <c r="I231" s="5"/>
      <c r="J231" s="5"/>
      <c r="K231" s="5">
        <f t="shared" si="16"/>
        <v>123135.87638608074</v>
      </c>
      <c r="L231" s="5"/>
      <c r="M231" s="5">
        <f t="shared" si="14"/>
        <v>123135.87638608074</v>
      </c>
      <c r="N231" s="5"/>
      <c r="O231" s="5">
        <f t="shared" si="15"/>
        <v>123135.87638608074</v>
      </c>
    </row>
    <row r="232" spans="1:15" x14ac:dyDescent="0.3">
      <c r="A232" s="21" t="s">
        <v>21</v>
      </c>
      <c r="B232" s="11">
        <v>10</v>
      </c>
      <c r="C232" s="2">
        <v>55</v>
      </c>
      <c r="D232" s="16" t="s">
        <v>22</v>
      </c>
      <c r="E232" s="5">
        <v>677908.44234946487</v>
      </c>
      <c r="F232" s="5"/>
      <c r="G232" s="5">
        <f t="shared" si="17"/>
        <v>677908.44234946487</v>
      </c>
      <c r="H232" s="5"/>
      <c r="I232" s="5"/>
      <c r="J232" s="5"/>
      <c r="K232" s="5">
        <f t="shared" si="16"/>
        <v>677908.44234946487</v>
      </c>
      <c r="L232" s="5"/>
      <c r="M232" s="5">
        <f t="shared" si="14"/>
        <v>677908.44234946487</v>
      </c>
      <c r="N232" s="5"/>
      <c r="O232" s="5">
        <f t="shared" si="15"/>
        <v>677908.44234946487</v>
      </c>
    </row>
    <row r="233" spans="1:15" x14ac:dyDescent="0.3">
      <c r="E233" s="5">
        <v>0</v>
      </c>
      <c r="F233" s="5">
        <v>0</v>
      </c>
      <c r="G233" s="5">
        <f t="shared" si="17"/>
        <v>0</v>
      </c>
      <c r="H233" s="5">
        <v>0</v>
      </c>
      <c r="I233" s="5">
        <v>0</v>
      </c>
      <c r="J233" s="5">
        <v>0</v>
      </c>
      <c r="K233" s="5">
        <f t="shared" si="16"/>
        <v>0</v>
      </c>
      <c r="L233" s="5">
        <v>0</v>
      </c>
      <c r="M233" s="5">
        <f t="shared" si="14"/>
        <v>0</v>
      </c>
      <c r="N233" s="5">
        <v>0</v>
      </c>
      <c r="O233" s="5">
        <f t="shared" si="15"/>
        <v>0</v>
      </c>
    </row>
    <row r="234" spans="1:15" s="4" customFormat="1" x14ac:dyDescent="0.3">
      <c r="A234" s="13" t="s">
        <v>9</v>
      </c>
      <c r="B234" s="14"/>
      <c r="C234" s="14"/>
      <c r="E234" s="20">
        <f>E235+E236+E237+E238</f>
        <v>393028.15840204456</v>
      </c>
      <c r="F234" s="20">
        <f>F235+F236+F237+F238</f>
        <v>0</v>
      </c>
      <c r="G234" s="20">
        <f t="shared" si="17"/>
        <v>393028.15840204456</v>
      </c>
      <c r="H234" s="20">
        <f>H235+H236+H237+H238</f>
        <v>0</v>
      </c>
      <c r="I234" s="20">
        <f>I235+I236+I237+I238</f>
        <v>0</v>
      </c>
      <c r="J234" s="20">
        <f>J235+J236+J237+J238</f>
        <v>0</v>
      </c>
      <c r="K234" s="20">
        <f t="shared" si="16"/>
        <v>393028.15840204456</v>
      </c>
      <c r="L234" s="20">
        <f>L235+L236+L237+L238</f>
        <v>0</v>
      </c>
      <c r="M234" s="20">
        <f t="shared" si="14"/>
        <v>393028.15840204456</v>
      </c>
      <c r="N234" s="20">
        <f>N235+N236+N237+N238</f>
        <v>0</v>
      </c>
      <c r="O234" s="20">
        <f t="shared" si="15"/>
        <v>393028.15840204456</v>
      </c>
    </row>
    <row r="235" spans="1:15" x14ac:dyDescent="0.3">
      <c r="A235" s="17" t="s">
        <v>10</v>
      </c>
      <c r="B235" s="11">
        <v>10</v>
      </c>
      <c r="C235" s="2">
        <v>601</v>
      </c>
      <c r="D235" s="16"/>
      <c r="E235" s="5">
        <v>18643.451832174389</v>
      </c>
      <c r="F235" s="5"/>
      <c r="G235" s="5">
        <f t="shared" si="17"/>
        <v>18643.451832174389</v>
      </c>
      <c r="H235" s="5"/>
      <c r="I235" s="5"/>
      <c r="J235" s="5"/>
      <c r="K235" s="5">
        <f t="shared" si="16"/>
        <v>18643.451832174389</v>
      </c>
      <c r="L235" s="5"/>
      <c r="M235" s="5">
        <f t="shared" si="14"/>
        <v>18643.451832174389</v>
      </c>
      <c r="N235" s="5"/>
      <c r="O235" s="5">
        <f t="shared" si="15"/>
        <v>18643.451832174389</v>
      </c>
    </row>
    <row r="236" spans="1:15" x14ac:dyDescent="0.3">
      <c r="A236" s="17" t="s">
        <v>11</v>
      </c>
      <c r="B236" s="11">
        <v>10</v>
      </c>
      <c r="C236" s="2">
        <v>601</v>
      </c>
      <c r="D236" s="16" t="s">
        <v>8</v>
      </c>
      <c r="E236" s="5">
        <v>130403</v>
      </c>
      <c r="F236" s="5"/>
      <c r="G236" s="5">
        <f t="shared" si="17"/>
        <v>130403</v>
      </c>
      <c r="H236" s="5"/>
      <c r="I236" s="5"/>
      <c r="J236" s="5"/>
      <c r="K236" s="5">
        <f t="shared" si="16"/>
        <v>130403</v>
      </c>
      <c r="L236" s="5"/>
      <c r="M236" s="5">
        <f t="shared" si="14"/>
        <v>130403</v>
      </c>
      <c r="N236" s="5"/>
      <c r="O236" s="5">
        <f t="shared" si="15"/>
        <v>130403</v>
      </c>
    </row>
    <row r="237" spans="1:15" x14ac:dyDescent="0.3">
      <c r="A237" s="17" t="s">
        <v>23</v>
      </c>
      <c r="B237" s="11">
        <v>10</v>
      </c>
      <c r="C237" s="2">
        <v>601</v>
      </c>
      <c r="D237" s="16" t="s">
        <v>20</v>
      </c>
      <c r="E237" s="5">
        <v>18400.018099977209</v>
      </c>
      <c r="F237" s="5"/>
      <c r="G237" s="5">
        <f t="shared" si="17"/>
        <v>18400.018099977209</v>
      </c>
      <c r="H237" s="5"/>
      <c r="I237" s="5"/>
      <c r="J237" s="5"/>
      <c r="K237" s="5">
        <f t="shared" si="16"/>
        <v>18400.018099977209</v>
      </c>
      <c r="L237" s="5"/>
      <c r="M237" s="5">
        <f t="shared" si="14"/>
        <v>18400.018099977209</v>
      </c>
      <c r="N237" s="5"/>
      <c r="O237" s="5">
        <f t="shared" si="15"/>
        <v>18400.018099977209</v>
      </c>
    </row>
    <row r="238" spans="1:15" x14ac:dyDescent="0.3">
      <c r="A238" s="17" t="s">
        <v>24</v>
      </c>
      <c r="B238" s="11">
        <v>10</v>
      </c>
      <c r="C238" s="2">
        <v>601</v>
      </c>
      <c r="D238" s="16" t="s">
        <v>22</v>
      </c>
      <c r="E238" s="5">
        <v>225581.68846989298</v>
      </c>
      <c r="F238" s="5"/>
      <c r="G238" s="5">
        <f t="shared" si="17"/>
        <v>225581.68846989298</v>
      </c>
      <c r="H238" s="5"/>
      <c r="I238" s="5"/>
      <c r="J238" s="5"/>
      <c r="K238" s="5">
        <f t="shared" si="16"/>
        <v>225581.68846989298</v>
      </c>
      <c r="L238" s="5"/>
      <c r="M238" s="5">
        <f t="shared" si="14"/>
        <v>225581.68846989298</v>
      </c>
      <c r="N238" s="5"/>
      <c r="O238" s="5">
        <f t="shared" si="15"/>
        <v>225581.68846989298</v>
      </c>
    </row>
    <row r="239" spans="1:15" x14ac:dyDescent="0.3">
      <c r="A239" s="17"/>
      <c r="B239" s="11"/>
      <c r="D239" s="16"/>
      <c r="E239" s="5"/>
      <c r="F239" s="5"/>
      <c r="G239" s="5"/>
      <c r="H239" s="5"/>
      <c r="I239" s="5"/>
      <c r="J239" s="5"/>
      <c r="K239" s="5">
        <f t="shared" si="16"/>
        <v>0</v>
      </c>
      <c r="L239" s="5"/>
      <c r="M239" s="5">
        <f t="shared" si="14"/>
        <v>0</v>
      </c>
      <c r="N239" s="5"/>
      <c r="O239" s="5">
        <f t="shared" si="15"/>
        <v>0</v>
      </c>
    </row>
    <row r="240" spans="1:15" x14ac:dyDescent="0.3">
      <c r="A240" s="58" t="s">
        <v>57</v>
      </c>
      <c r="B240" s="59">
        <v>20</v>
      </c>
      <c r="C240" s="59">
        <v>55</v>
      </c>
      <c r="D240" s="60" t="s">
        <v>58</v>
      </c>
      <c r="E240" s="5"/>
      <c r="F240" s="5"/>
      <c r="G240" s="5"/>
      <c r="H240" s="20">
        <v>16250</v>
      </c>
      <c r="I240" s="5"/>
      <c r="J240" s="5"/>
      <c r="K240" s="5">
        <f t="shared" si="16"/>
        <v>16250</v>
      </c>
      <c r="L240" s="5"/>
      <c r="M240" s="5">
        <f t="shared" si="14"/>
        <v>16250</v>
      </c>
      <c r="N240" s="5"/>
      <c r="O240" s="20">
        <f t="shared" si="15"/>
        <v>16250</v>
      </c>
    </row>
    <row r="241" spans="1:15" x14ac:dyDescent="0.3">
      <c r="A241" s="17"/>
      <c r="B241" s="18"/>
      <c r="C241" s="18"/>
      <c r="D241" s="19"/>
      <c r="E241" s="5">
        <v>0</v>
      </c>
      <c r="F241" s="5">
        <v>0</v>
      </c>
      <c r="G241" s="5">
        <f t="shared" si="17"/>
        <v>0</v>
      </c>
      <c r="H241" s="5">
        <v>0</v>
      </c>
      <c r="I241" s="5">
        <v>0</v>
      </c>
      <c r="J241" s="5">
        <v>0</v>
      </c>
      <c r="K241" s="5">
        <f t="shared" si="16"/>
        <v>0</v>
      </c>
      <c r="L241" s="5">
        <v>0</v>
      </c>
      <c r="M241" s="5">
        <f t="shared" si="14"/>
        <v>0</v>
      </c>
      <c r="N241" s="5">
        <v>0</v>
      </c>
      <c r="O241" s="5">
        <f t="shared" si="15"/>
        <v>0</v>
      </c>
    </row>
    <row r="242" spans="1:15" s="4" customFormat="1" x14ac:dyDescent="0.3">
      <c r="A242" s="13" t="s">
        <v>12</v>
      </c>
      <c r="B242" s="25">
        <v>60</v>
      </c>
      <c r="C242" s="25">
        <v>61</v>
      </c>
      <c r="D242" s="27"/>
      <c r="E242" s="20">
        <v>8400</v>
      </c>
      <c r="F242" s="20"/>
      <c r="G242" s="20">
        <f t="shared" si="17"/>
        <v>8400</v>
      </c>
      <c r="H242" s="20"/>
      <c r="I242" s="20"/>
      <c r="J242" s="20"/>
      <c r="K242" s="20">
        <f t="shared" si="16"/>
        <v>8400</v>
      </c>
      <c r="L242" s="20"/>
      <c r="M242" s="20">
        <f t="shared" si="14"/>
        <v>8400</v>
      </c>
      <c r="N242" s="20"/>
      <c r="O242" s="20">
        <f t="shared" si="15"/>
        <v>8400</v>
      </c>
    </row>
    <row r="243" spans="1:15" x14ac:dyDescent="0.3">
      <c r="A243" s="15"/>
      <c r="B243" s="11"/>
      <c r="C243" s="11"/>
      <c r="D243" s="16"/>
      <c r="G243" s="1">
        <f t="shared" si="17"/>
        <v>0</v>
      </c>
      <c r="K243" s="1">
        <f t="shared" si="16"/>
        <v>0</v>
      </c>
      <c r="M243" s="1">
        <f t="shared" si="14"/>
        <v>0</v>
      </c>
      <c r="O243" s="1">
        <f t="shared" si="15"/>
        <v>0</v>
      </c>
    </row>
    <row r="244" spans="1:15" x14ac:dyDescent="0.3">
      <c r="G244" s="1">
        <f t="shared" si="17"/>
        <v>0</v>
      </c>
      <c r="K244" s="1">
        <f t="shared" si="16"/>
        <v>0</v>
      </c>
      <c r="M244" s="1">
        <f t="shared" si="14"/>
        <v>0</v>
      </c>
      <c r="O244" s="1">
        <f t="shared" si="15"/>
        <v>0</v>
      </c>
    </row>
    <row r="245" spans="1:15" s="55" customFormat="1" ht="17.399999999999999" x14ac:dyDescent="0.35">
      <c r="A245" s="37" t="s">
        <v>53</v>
      </c>
      <c r="B245" s="56"/>
      <c r="C245" s="56"/>
      <c r="G245" s="55">
        <f t="shared" si="17"/>
        <v>0</v>
      </c>
      <c r="K245" s="55">
        <f t="shared" si="16"/>
        <v>0</v>
      </c>
      <c r="M245" s="55">
        <f t="shared" si="14"/>
        <v>0</v>
      </c>
      <c r="O245" s="55">
        <f t="shared" si="15"/>
        <v>0</v>
      </c>
    </row>
    <row r="246" spans="1:15" s="35" customFormat="1" x14ac:dyDescent="0.3">
      <c r="B246" s="36"/>
      <c r="C246" s="36"/>
      <c r="G246" s="35">
        <f t="shared" si="17"/>
        <v>0</v>
      </c>
      <c r="K246" s="35">
        <f t="shared" si="16"/>
        <v>0</v>
      </c>
      <c r="M246" s="35">
        <f t="shared" si="14"/>
        <v>0</v>
      </c>
      <c r="O246" s="35">
        <f t="shared" si="15"/>
        <v>0</v>
      </c>
    </row>
    <row r="247" spans="1:15" s="35" customFormat="1" ht="17.399999999999999" x14ac:dyDescent="0.35">
      <c r="A247" s="38" t="s">
        <v>52</v>
      </c>
      <c r="B247" s="36"/>
      <c r="C247" s="36"/>
      <c r="E247" s="39">
        <f>E248</f>
        <v>1417738</v>
      </c>
      <c r="F247" s="39">
        <f>F248</f>
        <v>-225471</v>
      </c>
      <c r="G247" s="39">
        <f t="shared" si="17"/>
        <v>1192267</v>
      </c>
      <c r="H247" s="39">
        <f>H248</f>
        <v>-672100</v>
      </c>
      <c r="I247" s="39">
        <f>I248</f>
        <v>22037</v>
      </c>
      <c r="J247" s="39">
        <f>J248</f>
        <v>133000</v>
      </c>
      <c r="K247" s="39">
        <f t="shared" si="16"/>
        <v>675204</v>
      </c>
      <c r="L247" s="39">
        <f>L248</f>
        <v>-82702</v>
      </c>
      <c r="M247" s="39">
        <f t="shared" si="14"/>
        <v>592502</v>
      </c>
      <c r="N247" s="39">
        <f>N248</f>
        <v>-38516</v>
      </c>
      <c r="O247" s="39">
        <f t="shared" si="15"/>
        <v>553986</v>
      </c>
    </row>
    <row r="248" spans="1:15" s="35" customFormat="1" ht="17.399999999999999" x14ac:dyDescent="0.35">
      <c r="A248" s="38" t="s">
        <v>46</v>
      </c>
      <c r="B248" s="36"/>
      <c r="C248" s="36"/>
      <c r="E248" s="39">
        <f>E249+E250</f>
        <v>1417738</v>
      </c>
      <c r="F248" s="39">
        <f>F249+F250</f>
        <v>-225471</v>
      </c>
      <c r="G248" s="39">
        <f t="shared" si="17"/>
        <v>1192267</v>
      </c>
      <c r="H248" s="39">
        <f>H249+H250</f>
        <v>-672100</v>
      </c>
      <c r="I248" s="39">
        <f>I249+I250</f>
        <v>22037</v>
      </c>
      <c r="J248" s="39">
        <f>J249+J250</f>
        <v>133000</v>
      </c>
      <c r="K248" s="39">
        <f t="shared" si="16"/>
        <v>675204</v>
      </c>
      <c r="L248" s="39">
        <f>L249+L250</f>
        <v>-82702</v>
      </c>
      <c r="M248" s="39">
        <f t="shared" si="14"/>
        <v>592502</v>
      </c>
      <c r="N248" s="39">
        <f>N249+N250</f>
        <v>-38516</v>
      </c>
      <c r="O248" s="39">
        <f t="shared" si="15"/>
        <v>553986</v>
      </c>
    </row>
    <row r="249" spans="1:15" s="35" customFormat="1" ht="15.6" x14ac:dyDescent="0.3">
      <c r="A249" s="40" t="s">
        <v>13</v>
      </c>
      <c r="B249" s="36"/>
      <c r="C249" s="36"/>
      <c r="E249" s="41">
        <f>E252+E258</f>
        <v>1385341</v>
      </c>
      <c r="F249" s="41">
        <f>F252+F258</f>
        <v>-225471</v>
      </c>
      <c r="G249" s="41">
        <f t="shared" si="17"/>
        <v>1159870</v>
      </c>
      <c r="H249" s="41">
        <f t="shared" ref="H249:I249" si="18">H252+H258+H264-H265</f>
        <v>-672100</v>
      </c>
      <c r="I249" s="41">
        <f t="shared" si="18"/>
        <v>22037</v>
      </c>
      <c r="J249" s="41">
        <f>J252+J258+J264-J265</f>
        <v>110833</v>
      </c>
      <c r="K249" s="41">
        <f t="shared" si="16"/>
        <v>620640</v>
      </c>
      <c r="L249" s="41">
        <f t="shared" ref="L249:N249" si="19">L252+L258+L264-L265</f>
        <v>-82702</v>
      </c>
      <c r="M249" s="41">
        <f t="shared" si="14"/>
        <v>537938</v>
      </c>
      <c r="N249" s="41">
        <f t="shared" si="19"/>
        <v>-38516</v>
      </c>
      <c r="O249" s="41">
        <f t="shared" si="15"/>
        <v>499422</v>
      </c>
    </row>
    <row r="250" spans="1:15" s="35" customFormat="1" ht="15.6" x14ac:dyDescent="0.3">
      <c r="A250" s="42" t="s">
        <v>47</v>
      </c>
      <c r="B250" s="36"/>
      <c r="C250" s="36"/>
      <c r="E250" s="43">
        <f>E261</f>
        <v>32397</v>
      </c>
      <c r="F250" s="43">
        <f>F261</f>
        <v>0</v>
      </c>
      <c r="G250" s="43">
        <f t="shared" si="17"/>
        <v>32397</v>
      </c>
      <c r="H250" s="43">
        <f t="shared" ref="H250:I250" si="20">H261+H265</f>
        <v>0</v>
      </c>
      <c r="I250" s="43">
        <f t="shared" si="20"/>
        <v>0</v>
      </c>
      <c r="J250" s="43">
        <f>J261+J265</f>
        <v>22167</v>
      </c>
      <c r="K250" s="43">
        <f t="shared" si="16"/>
        <v>54564</v>
      </c>
      <c r="L250" s="43">
        <f t="shared" ref="L250:N250" si="21">L261+L265</f>
        <v>0</v>
      </c>
      <c r="M250" s="43">
        <f t="shared" si="14"/>
        <v>54564</v>
      </c>
      <c r="N250" s="43">
        <f t="shared" si="21"/>
        <v>0</v>
      </c>
      <c r="O250" s="43">
        <f t="shared" si="15"/>
        <v>54564</v>
      </c>
    </row>
    <row r="251" spans="1:15" s="35" customFormat="1" x14ac:dyDescent="0.3">
      <c r="B251" s="36"/>
      <c r="C251" s="36"/>
      <c r="E251" s="35">
        <v>0</v>
      </c>
      <c r="F251" s="35">
        <v>0</v>
      </c>
      <c r="G251" s="35">
        <f t="shared" si="17"/>
        <v>0</v>
      </c>
      <c r="H251" s="35">
        <v>0</v>
      </c>
      <c r="I251" s="35">
        <v>0</v>
      </c>
      <c r="J251" s="35">
        <v>0</v>
      </c>
      <c r="K251" s="35">
        <f t="shared" si="16"/>
        <v>0</v>
      </c>
      <c r="L251" s="35">
        <v>0</v>
      </c>
      <c r="M251" s="35">
        <f t="shared" si="14"/>
        <v>0</v>
      </c>
      <c r="N251" s="35">
        <v>0</v>
      </c>
      <c r="O251" s="35">
        <f t="shared" si="15"/>
        <v>0</v>
      </c>
    </row>
    <row r="252" spans="1:15" s="35" customFormat="1" x14ac:dyDescent="0.3">
      <c r="A252" s="44" t="s">
        <v>3</v>
      </c>
      <c r="B252" s="45"/>
      <c r="C252" s="45"/>
      <c r="D252" s="46"/>
      <c r="E252" s="47">
        <f>E253+E254+E255</f>
        <v>1068481</v>
      </c>
      <c r="F252" s="47">
        <f>F253+F254+F255</f>
        <v>-225471</v>
      </c>
      <c r="G252" s="47">
        <f t="shared" si="17"/>
        <v>843010</v>
      </c>
      <c r="H252" s="47">
        <f>H253+H254+H255+H256</f>
        <v>-419187</v>
      </c>
      <c r="I252" s="47">
        <f>I253+I254+I255+I256</f>
        <v>22037</v>
      </c>
      <c r="J252" s="47">
        <f>J253+J254+J255+J256</f>
        <v>0</v>
      </c>
      <c r="K252" s="47">
        <f t="shared" si="16"/>
        <v>445860</v>
      </c>
      <c r="L252" s="47">
        <f>L253+L254+L255+L256</f>
        <v>-22037</v>
      </c>
      <c r="M252" s="47">
        <f t="shared" si="14"/>
        <v>423823</v>
      </c>
      <c r="N252" s="47">
        <f>N253+N254+N255+N256</f>
        <v>0</v>
      </c>
      <c r="O252" s="47">
        <f t="shared" si="15"/>
        <v>423823</v>
      </c>
    </row>
    <row r="253" spans="1:15" s="35" customFormat="1" x14ac:dyDescent="0.3">
      <c r="A253" s="48" t="s">
        <v>14</v>
      </c>
      <c r="B253" s="49">
        <v>10</v>
      </c>
      <c r="C253" s="49">
        <v>50</v>
      </c>
      <c r="D253" s="50" t="s">
        <v>15</v>
      </c>
      <c r="E253" s="51">
        <v>423823</v>
      </c>
      <c r="F253" s="51"/>
      <c r="G253" s="51">
        <f t="shared" si="17"/>
        <v>423823</v>
      </c>
      <c r="H253" s="51"/>
      <c r="I253" s="51"/>
      <c r="J253" s="51"/>
      <c r="K253" s="51">
        <f t="shared" si="16"/>
        <v>423823</v>
      </c>
      <c r="L253" s="51"/>
      <c r="M253" s="51">
        <f t="shared" si="14"/>
        <v>423823</v>
      </c>
      <c r="N253" s="51"/>
      <c r="O253" s="51">
        <f t="shared" si="15"/>
        <v>423823</v>
      </c>
    </row>
    <row r="254" spans="1:15" s="35" customFormat="1" x14ac:dyDescent="0.3">
      <c r="A254" s="48" t="s">
        <v>4</v>
      </c>
      <c r="B254" s="49">
        <v>20</v>
      </c>
      <c r="C254" s="49">
        <v>50</v>
      </c>
      <c r="D254" s="50"/>
      <c r="E254" s="51">
        <v>236026</v>
      </c>
      <c r="F254" s="51">
        <v>-13532</v>
      </c>
      <c r="G254" s="51">
        <f t="shared" si="17"/>
        <v>222494</v>
      </c>
      <c r="H254" s="51">
        <v>-222494</v>
      </c>
      <c r="I254" s="51"/>
      <c r="J254" s="51"/>
      <c r="K254" s="51">
        <f t="shared" si="16"/>
        <v>0</v>
      </c>
      <c r="L254" s="51"/>
      <c r="M254" s="51">
        <f t="shared" si="14"/>
        <v>0</v>
      </c>
      <c r="N254" s="51"/>
      <c r="O254" s="51">
        <f t="shared" si="15"/>
        <v>0</v>
      </c>
    </row>
    <row r="255" spans="1:15" s="35" customFormat="1" x14ac:dyDescent="0.3">
      <c r="A255" s="48" t="s">
        <v>4</v>
      </c>
      <c r="B255" s="49">
        <v>20</v>
      </c>
      <c r="C255" s="49">
        <v>50</v>
      </c>
      <c r="D255" s="50" t="s">
        <v>5</v>
      </c>
      <c r="E255" s="51">
        <v>408632</v>
      </c>
      <c r="F255" s="51">
        <v>-211939</v>
      </c>
      <c r="G255" s="51">
        <f t="shared" si="17"/>
        <v>196693</v>
      </c>
      <c r="H255" s="51">
        <v>-196693</v>
      </c>
      <c r="I255" s="51"/>
      <c r="J255" s="51"/>
      <c r="K255" s="51">
        <f t="shared" si="16"/>
        <v>0</v>
      </c>
      <c r="L255" s="51"/>
      <c r="M255" s="51">
        <f t="shared" si="14"/>
        <v>0</v>
      </c>
      <c r="N255" s="51"/>
      <c r="O255" s="51">
        <f t="shared" si="15"/>
        <v>0</v>
      </c>
    </row>
    <row r="256" spans="1:15" s="35" customFormat="1" x14ac:dyDescent="0.3">
      <c r="A256" s="48" t="s">
        <v>60</v>
      </c>
      <c r="B256" s="49">
        <v>20</v>
      </c>
      <c r="C256" s="49">
        <v>50</v>
      </c>
      <c r="D256" s="50" t="s">
        <v>61</v>
      </c>
      <c r="E256" s="51"/>
      <c r="F256" s="51"/>
      <c r="G256" s="51"/>
      <c r="H256" s="51"/>
      <c r="I256" s="51">
        <v>22037</v>
      </c>
      <c r="J256" s="51"/>
      <c r="K256" s="51">
        <f t="shared" si="16"/>
        <v>22037</v>
      </c>
      <c r="L256" s="51">
        <v>-22037</v>
      </c>
      <c r="M256" s="51">
        <f t="shared" si="14"/>
        <v>0</v>
      </c>
      <c r="N256" s="51"/>
      <c r="O256" s="51">
        <f t="shared" si="15"/>
        <v>0</v>
      </c>
    </row>
    <row r="257" spans="1:15" s="35" customFormat="1" x14ac:dyDescent="0.3">
      <c r="B257" s="36"/>
      <c r="C257" s="36"/>
      <c r="E257" s="35">
        <v>0</v>
      </c>
      <c r="F257" s="35">
        <v>0</v>
      </c>
      <c r="G257" s="35">
        <f t="shared" si="17"/>
        <v>0</v>
      </c>
      <c r="H257" s="35">
        <v>0</v>
      </c>
      <c r="I257" s="35">
        <v>0</v>
      </c>
      <c r="J257" s="35">
        <v>0</v>
      </c>
      <c r="K257" s="35">
        <f t="shared" si="16"/>
        <v>0</v>
      </c>
      <c r="L257" s="35">
        <v>0</v>
      </c>
      <c r="M257" s="35">
        <f t="shared" si="14"/>
        <v>0</v>
      </c>
      <c r="N257" s="35">
        <v>0</v>
      </c>
      <c r="O257" s="35">
        <f t="shared" si="15"/>
        <v>0</v>
      </c>
    </row>
    <row r="258" spans="1:15" s="35" customFormat="1" x14ac:dyDescent="0.3">
      <c r="A258" s="44" t="s">
        <v>45</v>
      </c>
      <c r="B258" s="45"/>
      <c r="C258" s="45"/>
      <c r="D258" s="46"/>
      <c r="E258" s="47">
        <f>E259</f>
        <v>316860</v>
      </c>
      <c r="F258" s="47">
        <f>F259</f>
        <v>0</v>
      </c>
      <c r="G258" s="47">
        <f t="shared" si="17"/>
        <v>316860</v>
      </c>
      <c r="H258" s="47">
        <f>H259</f>
        <v>-142080</v>
      </c>
      <c r="I258" s="47">
        <f>I259</f>
        <v>0</v>
      </c>
      <c r="J258" s="47">
        <f>J259</f>
        <v>0</v>
      </c>
      <c r="K258" s="47">
        <f t="shared" si="16"/>
        <v>174780</v>
      </c>
      <c r="L258" s="47">
        <f>L259</f>
        <v>-60665</v>
      </c>
      <c r="M258" s="47">
        <f t="shared" si="14"/>
        <v>114115</v>
      </c>
      <c r="N258" s="47">
        <f>N259</f>
        <v>-38516</v>
      </c>
      <c r="O258" s="47">
        <f t="shared" si="15"/>
        <v>75599</v>
      </c>
    </row>
    <row r="259" spans="1:15" s="35" customFormat="1" x14ac:dyDescent="0.3">
      <c r="A259" s="48" t="s">
        <v>6</v>
      </c>
      <c r="B259" s="49">
        <v>20</v>
      </c>
      <c r="C259" s="49">
        <v>55</v>
      </c>
      <c r="D259" s="50"/>
      <c r="E259" s="51">
        <v>316860</v>
      </c>
      <c r="F259" s="51"/>
      <c r="G259" s="51">
        <f t="shared" si="17"/>
        <v>316860</v>
      </c>
      <c r="H259" s="51">
        <v>-142080</v>
      </c>
      <c r="I259" s="51"/>
      <c r="J259" s="51"/>
      <c r="K259" s="51">
        <f t="shared" si="16"/>
        <v>174780</v>
      </c>
      <c r="L259" s="51">
        <f>-3040-57625</f>
        <v>-60665</v>
      </c>
      <c r="M259" s="51">
        <f t="shared" si="14"/>
        <v>114115</v>
      </c>
      <c r="N259" s="51">
        <v>-38516</v>
      </c>
      <c r="O259" s="51">
        <f t="shared" si="15"/>
        <v>75599</v>
      </c>
    </row>
    <row r="260" spans="1:15" s="35" customFormat="1" x14ac:dyDescent="0.3">
      <c r="B260" s="36"/>
      <c r="C260" s="36"/>
      <c r="E260" s="35">
        <v>0</v>
      </c>
      <c r="F260" s="35">
        <v>0</v>
      </c>
      <c r="G260" s="35">
        <f t="shared" si="17"/>
        <v>0</v>
      </c>
      <c r="H260" s="35">
        <v>0</v>
      </c>
      <c r="I260" s="35">
        <v>0</v>
      </c>
      <c r="J260" s="35">
        <v>0</v>
      </c>
      <c r="K260" s="35">
        <f t="shared" si="16"/>
        <v>0</v>
      </c>
      <c r="L260" s="35">
        <v>0</v>
      </c>
      <c r="M260" s="35">
        <f t="shared" si="14"/>
        <v>0</v>
      </c>
      <c r="N260" s="35">
        <v>0</v>
      </c>
      <c r="O260" s="35">
        <f t="shared" si="15"/>
        <v>0</v>
      </c>
    </row>
    <row r="261" spans="1:15" s="35" customFormat="1" x14ac:dyDescent="0.3">
      <c r="A261" s="44" t="s">
        <v>9</v>
      </c>
      <c r="B261" s="52"/>
      <c r="C261" s="52"/>
      <c r="D261" s="53"/>
      <c r="E261" s="47">
        <f>E262</f>
        <v>32397</v>
      </c>
      <c r="F261" s="47">
        <f>F262</f>
        <v>0</v>
      </c>
      <c r="G261" s="47">
        <f t="shared" si="17"/>
        <v>32397</v>
      </c>
      <c r="H261" s="47">
        <f>H262</f>
        <v>0</v>
      </c>
      <c r="I261" s="47">
        <f>I262</f>
        <v>0</v>
      </c>
      <c r="J261" s="47">
        <f>J262</f>
        <v>0</v>
      </c>
      <c r="K261" s="47">
        <f t="shared" si="16"/>
        <v>32397</v>
      </c>
      <c r="L261" s="47">
        <f>L262</f>
        <v>0</v>
      </c>
      <c r="M261" s="47">
        <f t="shared" si="14"/>
        <v>32397</v>
      </c>
      <c r="N261" s="47">
        <f>N262</f>
        <v>0</v>
      </c>
      <c r="O261" s="47">
        <f t="shared" si="15"/>
        <v>32397</v>
      </c>
    </row>
    <row r="262" spans="1:15" s="35" customFormat="1" x14ac:dyDescent="0.3">
      <c r="A262" s="54" t="s">
        <v>10</v>
      </c>
      <c r="B262" s="49">
        <v>10</v>
      </c>
      <c r="C262" s="49">
        <v>601</v>
      </c>
      <c r="D262" s="50"/>
      <c r="E262" s="51">
        <v>32397</v>
      </c>
      <c r="F262" s="51"/>
      <c r="G262" s="51">
        <f t="shared" si="17"/>
        <v>32397</v>
      </c>
      <c r="H262" s="51"/>
      <c r="I262" s="51"/>
      <c r="J262" s="51"/>
      <c r="K262" s="51">
        <f t="shared" si="16"/>
        <v>32397</v>
      </c>
      <c r="L262" s="51"/>
      <c r="M262" s="51">
        <f t="shared" si="14"/>
        <v>32397</v>
      </c>
      <c r="N262" s="51"/>
      <c r="O262" s="51">
        <f t="shared" si="15"/>
        <v>32397</v>
      </c>
    </row>
    <row r="263" spans="1:15" x14ac:dyDescent="0.3">
      <c r="K263" s="1">
        <f t="shared" si="16"/>
        <v>0</v>
      </c>
      <c r="M263" s="1">
        <f t="shared" ref="M263:M265" si="22">K263+L263</f>
        <v>0</v>
      </c>
      <c r="O263" s="1">
        <f t="shared" ref="O263:O265" si="23">M263+N263</f>
        <v>0</v>
      </c>
    </row>
    <row r="264" spans="1:15" x14ac:dyDescent="0.3">
      <c r="A264" s="44" t="s">
        <v>57</v>
      </c>
      <c r="B264" s="49"/>
      <c r="C264" s="49"/>
      <c r="D264" s="50" t="s">
        <v>58</v>
      </c>
      <c r="H264" s="62">
        <v>-110833</v>
      </c>
      <c r="I264" s="4"/>
      <c r="J264" s="62">
        <v>133000</v>
      </c>
      <c r="K264" s="62">
        <f t="shared" ref="K264:K265" si="24">G264+J264+H264+I264</f>
        <v>22167</v>
      </c>
      <c r="L264" s="4"/>
      <c r="M264" s="62">
        <f t="shared" si="22"/>
        <v>22167</v>
      </c>
      <c r="N264" s="4"/>
      <c r="O264" s="62">
        <f t="shared" si="23"/>
        <v>22167</v>
      </c>
    </row>
    <row r="265" spans="1:15" x14ac:dyDescent="0.3">
      <c r="A265" s="54" t="s">
        <v>62</v>
      </c>
      <c r="B265" s="49">
        <v>10</v>
      </c>
      <c r="C265" s="49">
        <v>601</v>
      </c>
      <c r="D265" s="50" t="s">
        <v>58</v>
      </c>
      <c r="J265" s="51">
        <v>22167</v>
      </c>
      <c r="K265" s="51">
        <f t="shared" si="24"/>
        <v>22167</v>
      </c>
      <c r="M265" s="51">
        <f t="shared" si="22"/>
        <v>22167</v>
      </c>
      <c r="O265" s="51">
        <f t="shared" si="23"/>
        <v>22167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2021-12-14T15:12:20Z</dcterms:created>
  <dcterms:modified xsi:type="dcterms:W3CDTF">2022-12-16T10:03:58Z</dcterms:modified>
</cp:coreProperties>
</file>